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DieseArbeitsmappe" defaultThemeVersion="124226"/>
  <bookViews>
    <workbookView xWindow="120" yWindow="30" windowWidth="23715" windowHeight="95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R7" i="1"/>
  <c r="L62"/>
  <c r="O61"/>
  <c r="L61"/>
  <c r="L60"/>
  <c r="L59"/>
  <c r="L58"/>
  <c r="L57"/>
  <c r="AT56"/>
  <c r="AS56"/>
  <c r="AR56"/>
  <c r="AQ56"/>
  <c r="AT55"/>
  <c r="AS55"/>
  <c r="AR55"/>
  <c r="AQ55"/>
  <c r="L55"/>
  <c r="AT54"/>
  <c r="AS54"/>
  <c r="AR54"/>
  <c r="AQ54"/>
  <c r="Q47" s="1"/>
  <c r="Q54"/>
  <c r="L54"/>
  <c r="AT53"/>
  <c r="AS53"/>
  <c r="AR53"/>
  <c r="AQ53"/>
  <c r="L53"/>
  <c r="L52"/>
  <c r="L51"/>
  <c r="L50"/>
  <c r="AT49"/>
  <c r="AS49"/>
  <c r="AR49"/>
  <c r="AQ49"/>
  <c r="AT47"/>
  <c r="AS47"/>
  <c r="AR47"/>
  <c r="AQ47"/>
  <c r="L48"/>
  <c r="AT48"/>
  <c r="AS48"/>
  <c r="AR48"/>
  <c r="AQ48"/>
  <c r="Q61" s="1"/>
  <c r="L47"/>
  <c r="AT46"/>
  <c r="AS46"/>
  <c r="AR46"/>
  <c r="AQ46"/>
  <c r="O47" s="1"/>
  <c r="Z19" s="1"/>
  <c r="Z48" s="1"/>
  <c r="AG8" s="1"/>
  <c r="L46"/>
  <c r="L45"/>
  <c r="L44"/>
  <c r="L43"/>
  <c r="AT42"/>
  <c r="AS42"/>
  <c r="AR42"/>
  <c r="AQ42"/>
  <c r="AT40"/>
  <c r="AS40"/>
  <c r="AR40"/>
  <c r="AQ40"/>
  <c r="L41"/>
  <c r="AT41"/>
  <c r="AS41"/>
  <c r="AU41" s="1"/>
  <c r="AR41"/>
  <c r="AQ41"/>
  <c r="Q40" s="1"/>
  <c r="O40"/>
  <c r="X19" s="1"/>
  <c r="L40"/>
  <c r="AT39"/>
  <c r="AS39"/>
  <c r="AR39"/>
  <c r="AQ39"/>
  <c r="O54" s="1"/>
  <c r="X31" s="1"/>
  <c r="Z54" s="1"/>
  <c r="AI8" s="1"/>
  <c r="L39"/>
  <c r="L38"/>
  <c r="L37"/>
  <c r="L36"/>
  <c r="AT35"/>
  <c r="AS35"/>
  <c r="AR35"/>
  <c r="AQ35"/>
  <c r="AT34"/>
  <c r="AS34"/>
  <c r="AR34"/>
  <c r="AQ34"/>
  <c r="Q34"/>
  <c r="O34"/>
  <c r="Z25" s="1"/>
  <c r="L34"/>
  <c r="AT32"/>
  <c r="AS32"/>
  <c r="AR32"/>
  <c r="AQ32"/>
  <c r="L33"/>
  <c r="AT33"/>
  <c r="AS33"/>
  <c r="AR33"/>
  <c r="AQ33"/>
  <c r="L32"/>
  <c r="Z31"/>
  <c r="L31"/>
  <c r="L30"/>
  <c r="L29"/>
  <c r="AT28"/>
  <c r="AS28"/>
  <c r="AU28" s="1"/>
  <c r="AR28"/>
  <c r="AQ28"/>
  <c r="AT25"/>
  <c r="AS25"/>
  <c r="AR25"/>
  <c r="AQ25"/>
  <c r="O27"/>
  <c r="X25" s="1"/>
  <c r="X54" s="1"/>
  <c r="AI22" s="1"/>
  <c r="L27"/>
  <c r="AT27"/>
  <c r="AS27"/>
  <c r="AR27"/>
  <c r="AQ27"/>
  <c r="L26"/>
  <c r="AT26"/>
  <c r="AS26"/>
  <c r="AR26"/>
  <c r="AQ26"/>
  <c r="L25"/>
  <c r="L24"/>
  <c r="L23"/>
  <c r="L22"/>
  <c r="AT21"/>
  <c r="AS21"/>
  <c r="AR21"/>
  <c r="AQ21"/>
  <c r="AU18"/>
  <c r="AT18"/>
  <c r="AS18"/>
  <c r="AR18"/>
  <c r="AQ18"/>
  <c r="Q20"/>
  <c r="Z13" s="1"/>
  <c r="O20"/>
  <c r="L20"/>
  <c r="AU19"/>
  <c r="AT19"/>
  <c r="AS19"/>
  <c r="AR19"/>
  <c r="AQ19"/>
  <c r="L19"/>
  <c r="AT20"/>
  <c r="AS20"/>
  <c r="AR20"/>
  <c r="AQ20"/>
  <c r="L18"/>
  <c r="L17"/>
  <c r="L16"/>
  <c r="L15"/>
  <c r="AU14"/>
  <c r="AT14"/>
  <c r="AS14"/>
  <c r="AR14"/>
  <c r="AQ14"/>
  <c r="AT13"/>
  <c r="AS13"/>
  <c r="AR13"/>
  <c r="AQ13"/>
  <c r="AG13"/>
  <c r="Q13"/>
  <c r="O13"/>
  <c r="X13" s="1"/>
  <c r="X48" s="1"/>
  <c r="AG22" s="1"/>
  <c r="AG27" s="1"/>
  <c r="L13"/>
  <c r="AT12"/>
  <c r="AS12"/>
  <c r="AR12"/>
  <c r="AQ12"/>
  <c r="L12"/>
  <c r="AT11"/>
  <c r="AS11"/>
  <c r="AR11"/>
  <c r="AQ11"/>
  <c r="L11"/>
  <c r="L10"/>
  <c r="L9"/>
  <c r="L8"/>
  <c r="AT6"/>
  <c r="AS6"/>
  <c r="AR6"/>
  <c r="AQ6"/>
  <c r="AT7"/>
  <c r="AS7"/>
  <c r="AQ7"/>
  <c r="AT5"/>
  <c r="AS5"/>
  <c r="AR5"/>
  <c r="AQ5"/>
  <c r="Q27" s="1"/>
  <c r="AT4"/>
  <c r="AS4"/>
  <c r="AR4"/>
  <c r="AQ4"/>
  <c r="AU55" l="1"/>
  <c r="AU53"/>
  <c r="AU49"/>
  <c r="AU47"/>
  <c r="AU39"/>
  <c r="AU32"/>
  <c r="AU35"/>
  <c r="AU34"/>
  <c r="AU27"/>
  <c r="AU26"/>
  <c r="AU20"/>
  <c r="AU21"/>
  <c r="AU13"/>
  <c r="AU12"/>
  <c r="AU5"/>
  <c r="AU4"/>
  <c r="AU6"/>
  <c r="AU42"/>
  <c r="AU46"/>
  <c r="AU56"/>
  <c r="AU7"/>
  <c r="AU33"/>
  <c r="AU40"/>
  <c r="AU48"/>
  <c r="AU25"/>
  <c r="AU54"/>
  <c r="AU11"/>
</calcChain>
</file>

<file path=xl/sharedStrings.xml><?xml version="1.0" encoding="utf-8"?>
<sst xmlns="http://schemas.openxmlformats.org/spreadsheetml/2006/main" count="596" uniqueCount="181">
  <si>
    <t>3. Viertelfinal</t>
  </si>
  <si>
    <t>5. Kleiner Final</t>
  </si>
  <si>
    <t>Gruppenphase Ranglisten</t>
  </si>
  <si>
    <t>1. Gruppenspiele</t>
  </si>
  <si>
    <t>2. Achtelfinal</t>
  </si>
  <si>
    <t xml:space="preserve">Welche Mannschaften erreichen den Halbfinal. </t>
  </si>
  <si>
    <t>Welche Mannschaften erreichen den Final? 100 Punkte pro richtig gesetzte</t>
  </si>
  <si>
    <r>
      <t xml:space="preserve">Toto-Tip: </t>
    </r>
    <r>
      <rPr>
        <b/>
        <sz val="8"/>
        <rFont val="Arial"/>
        <family val="2"/>
      </rPr>
      <t>75</t>
    </r>
    <r>
      <rPr>
        <sz val="8"/>
        <rFont val="Arial"/>
        <family val="2"/>
      </rPr>
      <t xml:space="preserve"> Punkte pro richtigen Tip 1, x oder 2 plus 75 Punkte für richtiges Resultat!</t>
    </r>
  </si>
  <si>
    <t>Welche zwei Mannschaften pro Gruppe erreichen</t>
  </si>
  <si>
    <t>150 Punkte pro richtig gesetzte Mannschaft (nur an</t>
  </si>
  <si>
    <t>Mannschaft (Reihenfolge egal). 75 Punkte für richtig getipptes Resultat!</t>
  </si>
  <si>
    <t>Rangliste Gruppe A</t>
  </si>
  <si>
    <t>Pte.</t>
  </si>
  <si>
    <t>+Tore</t>
  </si>
  <si>
    <t xml:space="preserve"> -Tore</t>
  </si>
  <si>
    <t>Diff.</t>
  </si>
  <si>
    <t>ABC</t>
  </si>
  <si>
    <t>(Maximalpunktzahl 3600+3600). Getipptes Resultat ins gelbe Feld hineinschreiben!</t>
  </si>
  <si>
    <t>den Achtelfinal? 100 Punkte pro richtig gesetzte</t>
  </si>
  <si>
    <t xml:space="preserve">richtiger Stelle gesetzte Mannschaften zählen). </t>
  </si>
  <si>
    <t>Maximalpunktzahl 200+75.</t>
  </si>
  <si>
    <t>Um die richtigen Achtelsfinalisten zu bekommen, drücke bitte den Kurzbefehl unter der</t>
  </si>
  <si>
    <t>Mannschaft (Gruppenerster und Gruppenzweiter</t>
  </si>
  <si>
    <t>75 Punkte für richtig getipptes Resultat!</t>
  </si>
  <si>
    <t>12.7./22:00</t>
  </si>
  <si>
    <t>jeweiligen Gruppe. Falls der "Makro"-Befehl (z.B. ctrl+a) nicht funktioniert,</t>
  </si>
  <si>
    <t xml:space="preserve">müssen richtig getippt werden). </t>
  </si>
  <si>
    <t>Maximalpunktzahl 1200+600.</t>
  </si>
  <si>
    <t>Verlierer</t>
  </si>
  <si>
    <t>trage die 1/8-Finalisten von Hand ein (gelbe Felder)!</t>
  </si>
  <si>
    <t xml:space="preserve">Wenn du die das Resultat einträgst, ergeben sich </t>
  </si>
  <si>
    <r>
      <t xml:space="preserve">Achtung: </t>
    </r>
    <r>
      <rPr>
        <sz val="8"/>
        <rFont val="Arial"/>
        <family val="2"/>
      </rPr>
      <t>Achtelsfinal-Nummer beachten!</t>
    </r>
  </si>
  <si>
    <t>Nr.</t>
  </si>
  <si>
    <t>½-Final 1</t>
  </si>
  <si>
    <t>½-Final 2</t>
  </si>
  <si>
    <t>A</t>
  </si>
  <si>
    <t>12.6.</t>
  </si>
  <si>
    <t>22:00</t>
  </si>
  <si>
    <t>Brasilien</t>
  </si>
  <si>
    <t>-</t>
  </si>
  <si>
    <t>Kroatien</t>
  </si>
  <si>
    <t>:</t>
  </si>
  <si>
    <t>automatisch die richtigen Viertelfinalisten!</t>
  </si>
  <si>
    <t>Rangliste sortieren mit "ctrl+a"</t>
  </si>
  <si>
    <t>ok</t>
  </si>
  <si>
    <t>13.6.</t>
  </si>
  <si>
    <t>18:00</t>
  </si>
  <si>
    <t>Mexiko</t>
  </si>
  <si>
    <t>Kamerun</t>
  </si>
  <si>
    <t>Viertelfinal 1</t>
  </si>
  <si>
    <t>17.6.</t>
  </si>
  <si>
    <t>21:00</t>
  </si>
  <si>
    <t>Achtelfinal 1</t>
  </si>
  <si>
    <t>4.7./22:00</t>
  </si>
  <si>
    <t>6. Sieger Kleiner Final</t>
  </si>
  <si>
    <t>Rangliste Gruppe B</t>
  </si>
  <si>
    <t>18.6.</t>
  </si>
  <si>
    <t>28.6./18:00</t>
  </si>
  <si>
    <t>Sieger</t>
  </si>
  <si>
    <t>Wer wird Sieger des Kleinen Finals? 200 Punkte für den richtigen Tipp.</t>
  </si>
  <si>
    <t>23.6.</t>
  </si>
  <si>
    <t>1. Gruppe A</t>
  </si>
  <si>
    <t>2. Gruppe B</t>
  </si>
  <si>
    <t>Achtelfinal 2</t>
  </si>
  <si>
    <t>S i e g e r   K l e i n e r   F i n a l   2 0 1 4</t>
  </si>
  <si>
    <t>B</t>
  </si>
  <si>
    <t>Spanien</t>
  </si>
  <si>
    <t>Holland</t>
  </si>
  <si>
    <t>Viertelfinal 2</t>
  </si>
  <si>
    <t>7.   Final</t>
  </si>
  <si>
    <t>14.6.</t>
  </si>
  <si>
    <t>00:00</t>
  </si>
  <si>
    <t>Chile</t>
  </si>
  <si>
    <t>Australien</t>
  </si>
  <si>
    <t>4.7./18:00</t>
  </si>
  <si>
    <t>Welche Mannschaften erreicht den Final? 250 Punkte pro richtig gesetzte</t>
  </si>
  <si>
    <t>Rangliste Gruppe C</t>
  </si>
  <si>
    <t>19.6.</t>
  </si>
  <si>
    <t>28.6./22:00</t>
  </si>
  <si>
    <t>Achtelfinal 5</t>
  </si>
  <si>
    <t>Achtelfinal 6</t>
  </si>
  <si>
    <t>Maximalpunktzahl 500+75.</t>
  </si>
  <si>
    <t>1. Gruppe C</t>
  </si>
  <si>
    <t>2. Gruppe D</t>
  </si>
  <si>
    <t>13.7./21:00</t>
  </si>
  <si>
    <t>Viertelfinal 3</t>
  </si>
  <si>
    <t>C</t>
  </si>
  <si>
    <t>Kolumbien</t>
  </si>
  <si>
    <t>Griechenland</t>
  </si>
  <si>
    <t>5.7./22:00</t>
  </si>
  <si>
    <t>15.6.</t>
  </si>
  <si>
    <t>Elfenbeinküste</t>
  </si>
  <si>
    <t>Japan</t>
  </si>
  <si>
    <t>Achtelfinal 3</t>
  </si>
  <si>
    <t>Achtelfinal 4</t>
  </si>
  <si>
    <t>8.   Weltmeister</t>
  </si>
  <si>
    <t>Rangliste Gruppe D</t>
  </si>
  <si>
    <t>20.6.</t>
  </si>
  <si>
    <t>29.6./18:00</t>
  </si>
  <si>
    <t xml:space="preserve">Wer wird Weltmeister? 300 Punkte für den richtigen Tipp. </t>
  </si>
  <si>
    <t>24.6.</t>
  </si>
  <si>
    <t>1. Gruppe B</t>
  </si>
  <si>
    <t>2. Gruppe A</t>
  </si>
  <si>
    <t>W E L T M E I S T E R     2 0 1 4</t>
  </si>
  <si>
    <t>Viertelfinal 4</t>
  </si>
  <si>
    <t>5.7./18:00</t>
  </si>
  <si>
    <t>D</t>
  </si>
  <si>
    <t>Uruguay</t>
  </si>
  <si>
    <t>Costa Rica</t>
  </si>
  <si>
    <t>9.   Joker-Tip</t>
  </si>
  <si>
    <t>03:00</t>
  </si>
  <si>
    <t>England</t>
  </si>
  <si>
    <t>Italien</t>
  </si>
  <si>
    <t>Achtelfinal 7</t>
  </si>
  <si>
    <t>Achtelfinal 8</t>
  </si>
  <si>
    <t>Wie viele Tore werden total an der WM 2014 erzielt (inkl. Penaltyschiessen)?</t>
  </si>
  <si>
    <t>21.00</t>
  </si>
  <si>
    <t>Dieser Tip entscheidet bei gleicher Punktzahl mehrerer Teilnehmer/-innen.</t>
  </si>
  <si>
    <t>Rangliste Gruppe E</t>
  </si>
  <si>
    <t>27.6./20.30</t>
  </si>
  <si>
    <t>1. Gruppe D</t>
  </si>
  <si>
    <t>2. Gruppe C</t>
  </si>
  <si>
    <t>10. Personalien</t>
  </si>
  <si>
    <t>Name/Vorname:</t>
  </si>
  <si>
    <t>E</t>
  </si>
  <si>
    <t>Schweiz</t>
  </si>
  <si>
    <t>Ecuador</t>
  </si>
  <si>
    <t>4. Halbfinal</t>
  </si>
  <si>
    <t>Adresse:</t>
  </si>
  <si>
    <t>Frankreich</t>
  </si>
  <si>
    <t>Honduras</t>
  </si>
  <si>
    <t>PLZ/Ort:</t>
  </si>
  <si>
    <t>30.6./18:00</t>
  </si>
  <si>
    <t>200 Punkte pro richtig gesetzte Mannschaft (nur an</t>
  </si>
  <si>
    <t>Telefon:</t>
  </si>
  <si>
    <t>Rangliste Gruppe F</t>
  </si>
  <si>
    <t>21.6.</t>
  </si>
  <si>
    <t>1. Gruppe E</t>
  </si>
  <si>
    <t>2. Gruppe F</t>
  </si>
  <si>
    <t>e-mail:</t>
  </si>
  <si>
    <t>25.6.</t>
  </si>
  <si>
    <t>Maximalpunktzahl 800+300.</t>
  </si>
  <si>
    <r>
      <t xml:space="preserve">Achtung: </t>
    </r>
    <r>
      <rPr>
        <sz val="8"/>
        <rFont val="Arial"/>
        <family val="2"/>
      </rPr>
      <t xml:space="preserve">Viertelsfinals-Nummern beachten! </t>
    </r>
  </si>
  <si>
    <t>F</t>
  </si>
  <si>
    <t>16.6.</t>
  </si>
  <si>
    <t>Argentinien</t>
  </si>
  <si>
    <t>Bosnien-H.</t>
  </si>
  <si>
    <t>Iran</t>
  </si>
  <si>
    <t>Nigeria</t>
  </si>
  <si>
    <t>30.6./22:00</t>
  </si>
  <si>
    <t>8.7./22:00</t>
  </si>
  <si>
    <t>Rangliste Gruppe G</t>
  </si>
  <si>
    <t>22.6.</t>
  </si>
  <si>
    <t>1. Gruppe G</t>
  </si>
  <si>
    <t>2. Gruppe H</t>
  </si>
  <si>
    <t>¼-Final 1</t>
  </si>
  <si>
    <t>¼-Final 2</t>
  </si>
  <si>
    <t>G</t>
  </si>
  <si>
    <t>Deutschland</t>
  </si>
  <si>
    <t>Portugal</t>
  </si>
  <si>
    <t>Ghana</t>
  </si>
  <si>
    <t>USA</t>
  </si>
  <si>
    <t>9.7./22:00</t>
  </si>
  <si>
    <t>1.7./18:00</t>
  </si>
  <si>
    <t>Rangliste Gruppe H</t>
  </si>
  <si>
    <t>1. Gruppe F</t>
  </si>
  <si>
    <t>2. Gruppe E</t>
  </si>
  <si>
    <t>¼-Final 3</t>
  </si>
  <si>
    <t>¼-Final 4</t>
  </si>
  <si>
    <t>26.6.</t>
  </si>
  <si>
    <t>H</t>
  </si>
  <si>
    <t>Belgien</t>
  </si>
  <si>
    <t>Algerien</t>
  </si>
  <si>
    <t>Russland</t>
  </si>
  <si>
    <t>Südkorea</t>
  </si>
  <si>
    <t>1.7./22:00</t>
  </si>
  <si>
    <t>1. Gruppe H</t>
  </si>
  <si>
    <t>2. Gruppe G</t>
  </si>
  <si>
    <t>"ctrl +a" für Sortierung aller Gruppen A bis H (siehe Spalten AP ff.)</t>
  </si>
  <si>
    <t>sturzi II</t>
  </si>
  <si>
    <t>sturzi61@gmail.com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</si>
</sst>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8"/>
      <color rgb="FFFF0000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6"/>
      <name val="Lucida Console"/>
      <family val="3"/>
    </font>
    <font>
      <u/>
      <sz val="11"/>
      <color theme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 vertical="center"/>
    </xf>
    <xf numFmtId="49" fontId="1" fillId="2" borderId="0" xfId="0" applyNumberFormat="1" applyFont="1" applyFill="1" applyAlignment="1" applyProtection="1">
      <alignment vertical="center"/>
    </xf>
    <xf numFmtId="0" fontId="0" fillId="2" borderId="0" xfId="0" applyNumberFormat="1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0" fillId="2" borderId="0" xfId="0" applyFill="1" applyAlignment="1" applyProtection="1">
      <alignment horizontal="center"/>
    </xf>
    <xf numFmtId="0" fontId="5" fillId="2" borderId="0" xfId="0" applyFont="1" applyFill="1" applyProtection="1"/>
    <xf numFmtId="0" fontId="4" fillId="2" borderId="0" xfId="0" applyFont="1" applyFill="1" applyProtection="1"/>
    <xf numFmtId="0" fontId="3" fillId="0" borderId="2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justify" vertical="center" wrapText="1"/>
    </xf>
    <xf numFmtId="0" fontId="3" fillId="2" borderId="0" xfId="0" applyFont="1" applyFill="1" applyProtection="1"/>
    <xf numFmtId="0" fontId="3" fillId="0" borderId="0" xfId="0" applyFont="1" applyFill="1" applyAlignment="1" applyProtection="1">
      <alignment horizontal="center" vertical="center" textRotation="90" wrapText="1"/>
    </xf>
    <xf numFmtId="0" fontId="3" fillId="2" borderId="0" xfId="0" applyFont="1" applyFill="1" applyAlignment="1" applyProtection="1">
      <alignment vertical="center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right"/>
    </xf>
    <xf numFmtId="49" fontId="8" fillId="3" borderId="0" xfId="0" applyNumberFormat="1" applyFont="1" applyFill="1" applyAlignment="1" applyProtection="1">
      <alignment horizontal="right"/>
    </xf>
    <xf numFmtId="0" fontId="3" fillId="0" borderId="3" xfId="0" applyFont="1" applyFill="1" applyBorder="1" applyAlignment="1" applyProtection="1">
      <alignment horizontal="center" vertical="center" textRotation="90" wrapText="1"/>
    </xf>
    <xf numFmtId="0" fontId="0" fillId="4" borderId="4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left"/>
    </xf>
    <xf numFmtId="1" fontId="0" fillId="4" borderId="4" xfId="0" applyNumberForma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1" fontId="2" fillId="4" borderId="4" xfId="0" applyNumberFormat="1" applyFont="1" applyFill="1" applyBorder="1" applyAlignment="1" applyProtection="1">
      <alignment horizontal="right"/>
    </xf>
    <xf numFmtId="0" fontId="1" fillId="2" borderId="7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/>
    </xf>
    <xf numFmtId="49" fontId="3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vertical="center" wrapText="1"/>
    </xf>
    <xf numFmtId="49" fontId="3" fillId="2" borderId="8" xfId="0" applyNumberFormat="1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vertical="center" wrapText="1"/>
      <protection locked="0"/>
    </xf>
    <xf numFmtId="0" fontId="0" fillId="3" borderId="0" xfId="0" applyFill="1" applyProtection="1"/>
    <xf numFmtId="0" fontId="0" fillId="0" borderId="0" xfId="0" applyProtection="1"/>
    <xf numFmtId="0" fontId="1" fillId="2" borderId="8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0" fillId="6" borderId="4" xfId="0" applyFill="1" applyBorder="1" applyAlignment="1" applyProtection="1">
      <alignment horizontal="center"/>
    </xf>
    <xf numFmtId="0" fontId="0" fillId="6" borderId="4" xfId="0" applyFill="1" applyBorder="1" applyProtection="1"/>
    <xf numFmtId="1" fontId="0" fillId="6" borderId="4" xfId="0" applyNumberForma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vertical="center" wrapText="1"/>
    </xf>
    <xf numFmtId="0" fontId="2" fillId="6" borderId="4" xfId="0" applyFont="1" applyFill="1" applyBorder="1" applyProtection="1"/>
    <xf numFmtId="1" fontId="2" fillId="6" borderId="4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horizontal="center" vertical="center"/>
    </xf>
    <xf numFmtId="0" fontId="6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Protection="1"/>
    <xf numFmtId="0" fontId="2" fillId="6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justify" vertical="center" wrapText="1"/>
    </xf>
    <xf numFmtId="0" fontId="3" fillId="2" borderId="0" xfId="0" applyFont="1" applyFill="1" applyBorder="1" applyAlignment="1" applyProtection="1">
      <alignment horizontal="justify" vertical="center" wrapText="1"/>
    </xf>
    <xf numFmtId="0" fontId="3" fillId="2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7" borderId="4" xfId="0" applyFill="1" applyBorder="1" applyAlignment="1" applyProtection="1">
      <alignment horizontal="center"/>
    </xf>
    <xf numFmtId="0" fontId="2" fillId="7" borderId="4" xfId="0" applyFont="1" applyFill="1" applyBorder="1" applyProtection="1"/>
    <xf numFmtId="1" fontId="2" fillId="7" borderId="4" xfId="0" applyNumberFormat="1" applyFont="1" applyFill="1" applyBorder="1" applyAlignment="1" applyProtection="1">
      <alignment horizontal="right"/>
    </xf>
    <xf numFmtId="0" fontId="0" fillId="7" borderId="4" xfId="0" applyFill="1" applyBorder="1" applyProtection="1"/>
    <xf numFmtId="1" fontId="0" fillId="7" borderId="4" xfId="0" applyNumberFormat="1" applyFill="1" applyBorder="1" applyAlignment="1" applyProtection="1">
      <alignment horizontal="right"/>
    </xf>
    <xf numFmtId="0" fontId="2" fillId="7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vertical="center" wrapText="1"/>
    </xf>
    <xf numFmtId="0" fontId="0" fillId="8" borderId="4" xfId="0" applyFill="1" applyBorder="1" applyAlignment="1" applyProtection="1">
      <alignment horizontal="center"/>
    </xf>
    <xf numFmtId="0" fontId="0" fillId="8" borderId="4" xfId="0" applyFill="1" applyBorder="1" applyProtection="1"/>
    <xf numFmtId="1" fontId="0" fillId="8" borderId="4" xfId="0" applyNumberFormat="1" applyFill="1" applyBorder="1" applyAlignment="1" applyProtection="1">
      <alignment horizontal="right"/>
    </xf>
    <xf numFmtId="0" fontId="0" fillId="8" borderId="4" xfId="0" applyFill="1" applyBorder="1" applyAlignment="1" applyProtection="1">
      <alignment horizontal="right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vertical="center" wrapText="1"/>
    </xf>
    <xf numFmtId="0" fontId="2" fillId="8" borderId="4" xfId="0" applyFont="1" applyFill="1" applyBorder="1" applyAlignment="1" applyProtection="1">
      <alignment horizontal="center"/>
    </xf>
    <xf numFmtId="0" fontId="2" fillId="8" borderId="4" xfId="0" applyFont="1" applyFill="1" applyBorder="1" applyProtection="1"/>
    <xf numFmtId="1" fontId="2" fillId="8" borderId="4" xfId="0" applyNumberFormat="1" applyFont="1" applyFill="1" applyBorder="1" applyAlignment="1" applyProtection="1">
      <alignment horizontal="right"/>
    </xf>
    <xf numFmtId="0" fontId="2" fillId="8" borderId="4" xfId="0" applyFont="1" applyFill="1" applyBorder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8" fillId="3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vertical="top" wrapText="1"/>
    </xf>
    <xf numFmtId="0" fontId="0" fillId="9" borderId="4" xfId="0" applyFill="1" applyBorder="1" applyAlignment="1" applyProtection="1">
      <alignment horizontal="center"/>
    </xf>
    <xf numFmtId="0" fontId="0" fillId="9" borderId="4" xfId="0" applyFill="1" applyBorder="1" applyAlignment="1" applyProtection="1">
      <alignment horizontal="left"/>
    </xf>
    <xf numFmtId="1" fontId="0" fillId="9" borderId="4" xfId="0" applyNumberFormat="1" applyFill="1" applyBorder="1" applyAlignment="1" applyProtection="1">
      <alignment horizontal="right"/>
    </xf>
    <xf numFmtId="0" fontId="3" fillId="0" borderId="4" xfId="0" applyFont="1" applyFill="1" applyBorder="1" applyAlignment="1" applyProtection="1">
      <alignment vertical="center" wrapText="1"/>
    </xf>
    <xf numFmtId="0" fontId="2" fillId="9" borderId="4" xfId="0" applyFont="1" applyFill="1" applyBorder="1" applyAlignment="1" applyProtection="1">
      <alignment horizontal="left"/>
    </xf>
    <xf numFmtId="1" fontId="2" fillId="9" borderId="4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11" fillId="2" borderId="0" xfId="0" applyFont="1" applyFill="1" applyProtection="1"/>
    <xf numFmtId="49" fontId="11" fillId="2" borderId="0" xfId="0" applyNumberFormat="1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0" fillId="5" borderId="18" xfId="0" applyFill="1" applyBorder="1" applyAlignment="1" applyProtection="1">
      <alignment vertical="center"/>
      <protection locked="0"/>
    </xf>
    <xf numFmtId="0" fontId="0" fillId="5" borderId="19" xfId="0" applyFill="1" applyBorder="1" applyAlignment="1" applyProtection="1">
      <alignment vertical="center"/>
      <protection locked="0"/>
    </xf>
    <xf numFmtId="0" fontId="0" fillId="5" borderId="20" xfId="0" applyFill="1" applyBorder="1" applyAlignment="1" applyProtection="1">
      <alignment vertical="center"/>
      <protection locked="0"/>
    </xf>
    <xf numFmtId="0" fontId="2" fillId="9" borderId="4" xfId="0" applyFont="1" applyFill="1" applyBorder="1" applyAlignment="1" applyProtection="1">
      <alignment horizontal="center"/>
    </xf>
    <xf numFmtId="0" fontId="2" fillId="3" borderId="0" xfId="0" applyFont="1" applyFill="1" applyProtection="1"/>
    <xf numFmtId="0" fontId="2" fillId="0" borderId="0" xfId="0" applyFont="1" applyProtection="1"/>
    <xf numFmtId="0" fontId="0" fillId="10" borderId="4" xfId="0" applyFill="1" applyBorder="1" applyAlignment="1" applyProtection="1">
      <alignment horizontal="center"/>
    </xf>
    <xf numFmtId="0" fontId="0" fillId="10" borderId="4" xfId="0" applyFill="1" applyBorder="1" applyProtection="1"/>
    <xf numFmtId="1" fontId="0" fillId="10" borderId="4" xfId="0" applyNumberFormat="1" applyFill="1" applyBorder="1" applyAlignment="1" applyProtection="1">
      <alignment horizontal="right"/>
    </xf>
    <xf numFmtId="0" fontId="0" fillId="0" borderId="0" xfId="0" applyFill="1" applyBorder="1" applyAlignment="1" applyProtection="1">
      <alignment vertical="center"/>
      <protection locked="0"/>
    </xf>
    <xf numFmtId="0" fontId="2" fillId="10" borderId="4" xfId="0" applyFont="1" applyFill="1" applyBorder="1" applyProtection="1"/>
    <xf numFmtId="1" fontId="2" fillId="10" borderId="4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/>
      <protection locked="0"/>
    </xf>
    <xf numFmtId="0" fontId="2" fillId="10" borderId="4" xfId="0" applyFont="1" applyFill="1" applyBorder="1" applyAlignment="1" applyProtection="1">
      <alignment horizontal="center"/>
    </xf>
    <xf numFmtId="0" fontId="2" fillId="11" borderId="4" xfId="0" applyFont="1" applyFill="1" applyBorder="1" applyAlignment="1" applyProtection="1">
      <alignment horizontal="center"/>
    </xf>
    <xf numFmtId="0" fontId="2" fillId="11" borderId="4" xfId="0" applyFont="1" applyFill="1" applyBorder="1" applyProtection="1"/>
    <xf numFmtId="1" fontId="2" fillId="11" borderId="4" xfId="0" applyNumberFormat="1" applyFont="1" applyFill="1" applyBorder="1" applyAlignment="1" applyProtection="1">
      <alignment horizontal="right"/>
    </xf>
    <xf numFmtId="49" fontId="3" fillId="0" borderId="21" xfId="0" applyNumberFormat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</xf>
    <xf numFmtId="0" fontId="6" fillId="0" borderId="23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7" fillId="0" borderId="24" xfId="0" applyFont="1" applyFill="1" applyBorder="1" applyAlignment="1" applyProtection="1">
      <alignment vertical="center" wrapText="1"/>
    </xf>
    <xf numFmtId="0" fontId="3" fillId="0" borderId="25" xfId="0" applyFont="1" applyFill="1" applyBorder="1" applyAlignment="1" applyProtection="1">
      <alignment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8" fillId="12" borderId="4" xfId="0" applyFont="1" applyFill="1" applyBorder="1" applyAlignment="1" applyProtection="1">
      <alignment horizontal="right"/>
    </xf>
    <xf numFmtId="0" fontId="8" fillId="12" borderId="4" xfId="0" applyFont="1" applyFill="1" applyBorder="1" applyAlignment="1" applyProtection="1">
      <alignment horizontal="left"/>
    </xf>
    <xf numFmtId="0" fontId="7" fillId="2" borderId="17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right" vertical="center"/>
    </xf>
    <xf numFmtId="0" fontId="13" fillId="5" borderId="19" xfId="1" applyFill="1" applyBorder="1" applyAlignment="1" applyProtection="1">
      <alignment vertical="center"/>
      <protection locked="0"/>
    </xf>
    <xf numFmtId="0" fontId="13" fillId="5" borderId="18" xfId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urzi6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3"/>
  <sheetViews>
    <sheetView tabSelected="1" workbookViewId="0">
      <selection activeCell="AA31" sqref="AA31"/>
    </sheetView>
  </sheetViews>
  <sheetFormatPr baseColWidth="10" defaultRowHeight="15"/>
  <cols>
    <col min="1" max="1" width="5.140625" style="1" customWidth="1"/>
    <col min="2" max="2" width="13.28515625" style="2" customWidth="1"/>
    <col min="3" max="3" width="3.7109375" style="3" customWidth="1"/>
    <col min="4" max="4" width="4.7109375" style="4" customWidth="1"/>
    <col min="5" max="5" width="10.28515625" style="5" customWidth="1"/>
    <col min="6" max="6" width="1.7109375" style="6" customWidth="1"/>
    <col min="7" max="7" width="9.7109375" style="7" customWidth="1"/>
    <col min="8" max="8" width="2.5703125" style="8" customWidth="1"/>
    <col min="9" max="9" width="2" style="9" customWidth="1"/>
    <col min="10" max="10" width="1.28515625" style="9" customWidth="1"/>
    <col min="11" max="11" width="2" style="9" customWidth="1"/>
    <col min="12" max="12" width="1.7109375" style="10" customWidth="1"/>
    <col min="13" max="13" width="1.7109375" style="11" customWidth="1"/>
    <col min="14" max="14" width="3.28515625" style="7" customWidth="1"/>
    <col min="15" max="15" width="11.42578125" style="11" customWidth="1"/>
    <col min="16" max="16" width="2" style="11" customWidth="1"/>
    <col min="17" max="17" width="11.42578125" style="11" customWidth="1"/>
    <col min="18" max="18" width="3.5703125" style="7" customWidth="1"/>
    <col min="19" max="19" width="2" style="3" customWidth="1"/>
    <col min="20" max="20" width="1.42578125" style="3" customWidth="1"/>
    <col min="21" max="21" width="2" style="9" customWidth="1"/>
    <col min="22" max="22" width="1" style="11" customWidth="1"/>
    <col min="23" max="23" width="3.85546875" style="7" customWidth="1"/>
    <col min="24" max="24" width="11.42578125" style="11" customWidth="1"/>
    <col min="25" max="25" width="2" style="11" customWidth="1"/>
    <col min="26" max="26" width="11.42578125" style="11" customWidth="1"/>
    <col min="27" max="27" width="3.7109375" style="7" customWidth="1"/>
    <col min="28" max="28" width="2" style="3" customWidth="1"/>
    <col min="29" max="29" width="1.42578125" style="3" customWidth="1"/>
    <col min="30" max="30" width="2" style="9" customWidth="1"/>
    <col min="31" max="31" width="2.28515625" style="11" customWidth="1"/>
    <col min="32" max="32" width="3.28515625" style="7" customWidth="1"/>
    <col min="33" max="33" width="16.5703125" style="11" customWidth="1"/>
    <col min="34" max="34" width="2" style="11" customWidth="1"/>
    <col min="35" max="35" width="16.5703125" style="11" customWidth="1"/>
    <col min="36" max="36" width="3.28515625" style="11" customWidth="1"/>
    <col min="37" max="37" width="2" style="11" customWidth="1"/>
    <col min="38" max="38" width="1.42578125" style="11" customWidth="1"/>
    <col min="39" max="39" width="2" style="11" customWidth="1"/>
    <col min="40" max="40" width="10.7109375" style="11" customWidth="1"/>
    <col min="41" max="41" width="2.5703125" style="14" customWidth="1"/>
    <col min="42" max="42" width="3.85546875" style="1" customWidth="1"/>
    <col min="43" max="43" width="15.140625" style="1" customWidth="1"/>
    <col min="44" max="44" width="3.7109375" style="1" customWidth="1"/>
    <col min="45" max="48" width="5.5703125" style="1" customWidth="1"/>
    <col min="49" max="16384" width="11.42578125" style="1"/>
  </cols>
  <sheetData>
    <row r="1" spans="1:48" ht="38.450000000000003" customHeight="1">
      <c r="W1" s="12" t="s">
        <v>0</v>
      </c>
      <c r="AF1" s="12" t="s">
        <v>1</v>
      </c>
      <c r="AG1" s="13"/>
      <c r="AH1" s="12"/>
      <c r="AI1" s="12"/>
      <c r="AJ1" s="12"/>
      <c r="AK1" s="12"/>
      <c r="AL1" s="12"/>
      <c r="AM1" s="12"/>
      <c r="AP1" s="15" t="s">
        <v>2</v>
      </c>
    </row>
    <row r="2" spans="1:48" ht="13.5" customHeight="1">
      <c r="A2" s="16" t="s">
        <v>3</v>
      </c>
      <c r="L2" s="17"/>
      <c r="N2" s="12" t="s">
        <v>4</v>
      </c>
      <c r="Q2" s="18"/>
      <c r="W2" s="19" t="s">
        <v>5</v>
      </c>
      <c r="AF2" s="19" t="s">
        <v>6</v>
      </c>
      <c r="AG2" s="20"/>
      <c r="AH2" s="20"/>
      <c r="AI2" s="20"/>
      <c r="AJ2" s="20"/>
      <c r="AK2" s="20"/>
      <c r="AL2" s="20"/>
      <c r="AM2" s="20"/>
      <c r="AN2" s="20"/>
    </row>
    <row r="3" spans="1:48" ht="12.75" customHeight="1">
      <c r="A3" s="21" t="s">
        <v>7</v>
      </c>
      <c r="L3" s="22"/>
      <c r="N3" s="23" t="s">
        <v>8</v>
      </c>
      <c r="W3" s="19" t="s">
        <v>9</v>
      </c>
      <c r="AF3" s="19" t="s">
        <v>10</v>
      </c>
      <c r="AG3" s="20"/>
      <c r="AH3" s="20"/>
      <c r="AI3" s="20"/>
      <c r="AJ3" s="20"/>
      <c r="AK3" s="20"/>
      <c r="AL3" s="20"/>
      <c r="AM3" s="20"/>
      <c r="AN3" s="20"/>
      <c r="AP3" s="24" t="s">
        <v>11</v>
      </c>
      <c r="AQ3" s="25"/>
      <c r="AR3" s="26" t="s">
        <v>12</v>
      </c>
      <c r="AS3" s="27" t="s">
        <v>13</v>
      </c>
      <c r="AT3" s="27" t="s">
        <v>14</v>
      </c>
      <c r="AU3" s="27" t="s">
        <v>15</v>
      </c>
      <c r="AV3" s="25" t="s">
        <v>16</v>
      </c>
    </row>
    <row r="4" spans="1:48" ht="12.75" customHeight="1">
      <c r="A4" s="21" t="s">
        <v>17</v>
      </c>
      <c r="L4" s="28"/>
      <c r="N4" s="19" t="s">
        <v>18</v>
      </c>
      <c r="W4" s="19" t="s">
        <v>19</v>
      </c>
      <c r="AF4" s="19" t="s">
        <v>20</v>
      </c>
      <c r="AG4" s="20"/>
      <c r="AH4" s="20"/>
      <c r="AI4" s="20"/>
      <c r="AJ4" s="20"/>
      <c r="AK4" s="20"/>
      <c r="AL4" s="20"/>
      <c r="AM4" s="20"/>
      <c r="AP4" s="29">
        <v>1</v>
      </c>
      <c r="AQ4" s="30" t="str">
        <f>$B$9</f>
        <v>Brasilien</v>
      </c>
      <c r="AR4" s="31">
        <f>IF($I$8&gt;$K$8,3,IF($I$8&lt;$K$8,0,IF($I$8="",0,IF($I$8=$K$8,1,""))))+IF($I$10&gt;$K$10,3,IF($I$10&lt;$K$10,0,IF($I$10="",0,IF($K$10=$I$10,1,""))))+IF($K$12&gt;$I$12,3,IF($K$12&lt;$I$12,0,IF($K$12="",0,IF($K$12=$I$12,1,""))))</f>
        <v>9</v>
      </c>
      <c r="AS4" s="41">
        <f>$I$8+$I$10+$K$12</f>
        <v>5</v>
      </c>
      <c r="AT4" s="41">
        <f>$K$8+$K$10+$I$12</f>
        <v>1</v>
      </c>
      <c r="AU4" s="31">
        <f>AS4-AT4</f>
        <v>4</v>
      </c>
      <c r="AV4" s="31"/>
    </row>
    <row r="5" spans="1:48" ht="12.75" customHeight="1">
      <c r="A5" s="21" t="s">
        <v>21</v>
      </c>
      <c r="L5" s="28"/>
      <c r="N5" s="19" t="s">
        <v>22</v>
      </c>
      <c r="W5" s="19" t="s">
        <v>23</v>
      </c>
      <c r="AF5" s="32"/>
      <c r="AG5" s="33" t="s">
        <v>24</v>
      </c>
      <c r="AH5" s="33"/>
      <c r="AI5" s="33"/>
      <c r="AP5" s="29">
        <v>2</v>
      </c>
      <c r="AQ5" s="30" t="str">
        <f>$B$11</f>
        <v>Mexiko</v>
      </c>
      <c r="AR5" s="31">
        <f>IF($I$9&gt;$K$9,3,IF($I$9&lt;$K$9,0,IF($I$9="",0,IF($I$9=$K$9,1,""))))+IF($K$10&gt;$I$10,3,IF($K$10&lt;$I$10,0,IF($K$10="",0,IF($K$10=$I$10,1,""))))+IF($K$13&gt;$I$13,3,IF($K$13&lt;$I$13,0,IF($K$13="",0,IF($K$13=$I$13,1,""))))</f>
        <v>4</v>
      </c>
      <c r="AS5" s="31">
        <f>$K$10+$I$9+$K$13</f>
        <v>4</v>
      </c>
      <c r="AT5" s="31">
        <f>$K$9+$I$10+$I$13</f>
        <v>3</v>
      </c>
      <c r="AU5" s="31">
        <f>AS5-AT5</f>
        <v>1</v>
      </c>
      <c r="AV5" s="31"/>
    </row>
    <row r="6" spans="1:48" ht="12.75" customHeight="1" thickBot="1">
      <c r="A6" s="21" t="s">
        <v>25</v>
      </c>
      <c r="B6" s="21"/>
      <c r="C6" s="34"/>
      <c r="D6" s="35"/>
      <c r="E6" s="23"/>
      <c r="F6" s="23"/>
      <c r="G6" s="23"/>
      <c r="H6" s="23"/>
      <c r="I6" s="23"/>
      <c r="J6" s="23"/>
      <c r="K6" s="23"/>
      <c r="L6" s="23"/>
      <c r="M6" s="23"/>
      <c r="N6" s="19" t="s">
        <v>26</v>
      </c>
      <c r="W6" s="19" t="s">
        <v>27</v>
      </c>
      <c r="AF6" s="32"/>
      <c r="AG6" s="33" t="s">
        <v>28</v>
      </c>
      <c r="AH6" s="33"/>
      <c r="AI6" s="33" t="s">
        <v>28</v>
      </c>
      <c r="AJ6" s="33"/>
      <c r="AK6" s="33"/>
      <c r="AL6" s="33"/>
      <c r="AM6" s="33"/>
      <c r="AP6" s="29">
        <v>3</v>
      </c>
      <c r="AQ6" s="30" t="str">
        <f>$B$10</f>
        <v>Kroatien</v>
      </c>
      <c r="AR6" s="31">
        <f>IF($K$8&gt;$I$8,3,IF($K$8&lt;$I$8,0,IF($K$8="",0,IF($I$8=$K$8,1,""))))+IF($I$11&gt;$K$11,0,IF($I$11&lt;$K$11,3,IF($I$11="",0,IF($I$11=$K$11,1,""))))+IF($I$13&gt;$K$13,3,IF($I$13&lt;$K$13,0,IF($I$13="",0,IF($I$13=$K$13,1,""))))</f>
        <v>4</v>
      </c>
      <c r="AS6" s="31">
        <f>$K$8+$I$13+$K$11</f>
        <v>2</v>
      </c>
      <c r="AT6" s="31">
        <f>$I$8+$I$11+$K$13</f>
        <v>2</v>
      </c>
      <c r="AU6" s="31">
        <f>AS6-AT6</f>
        <v>0</v>
      </c>
      <c r="AV6" s="31"/>
    </row>
    <row r="7" spans="1:48" ht="12.75" customHeight="1" thickBot="1">
      <c r="A7" s="21" t="s">
        <v>29</v>
      </c>
      <c r="B7" s="21"/>
      <c r="C7" s="34"/>
      <c r="D7" s="35"/>
      <c r="E7" s="23"/>
      <c r="F7" s="23"/>
      <c r="G7" s="36"/>
      <c r="H7" s="23"/>
      <c r="I7" s="23"/>
      <c r="J7" s="23"/>
      <c r="K7" s="23"/>
      <c r="L7" s="23"/>
      <c r="M7" s="23"/>
      <c r="N7" s="19" t="s">
        <v>30</v>
      </c>
      <c r="W7" s="37" t="s">
        <v>31</v>
      </c>
      <c r="AF7" s="38" t="s">
        <v>32</v>
      </c>
      <c r="AG7" s="33" t="s">
        <v>33</v>
      </c>
      <c r="AH7" s="33"/>
      <c r="AI7" s="33" t="s">
        <v>34</v>
      </c>
      <c r="AJ7" s="39" t="s">
        <v>32</v>
      </c>
      <c r="AK7" s="40"/>
      <c r="AL7" s="40"/>
      <c r="AM7" s="33"/>
      <c r="AP7" s="29">
        <v>4</v>
      </c>
      <c r="AQ7" s="30" t="str">
        <f>$B$12</f>
        <v>Kamerun</v>
      </c>
      <c r="AR7" s="31">
        <f>IF($K$9&gt;$I$9,3,IF($K$9&lt;$I$9,0,IF($K$9="",0,IF($I$9=$K$9,1,""))))+IF($I$11&gt;$K$11,3,IF($I$11&lt;$K$11,0,IF($I$11="",0,IF($I$11=$K$11,1,""))))+IF($K$12&gt;$I$12,0,IF($K$12&lt;$I$12,3,IF($K$12="",0,IF($K$12=$I$12,1,""))))</f>
        <v>0</v>
      </c>
      <c r="AS7" s="31">
        <f>$K$9+$I$11+$I$12</f>
        <v>0</v>
      </c>
      <c r="AT7" s="31">
        <f>$I$9+$K$11+$K$12</f>
        <v>5</v>
      </c>
      <c r="AU7" s="31">
        <f>AS7-AT7</f>
        <v>-5</v>
      </c>
      <c r="AV7" s="31"/>
    </row>
    <row r="8" spans="1:48" ht="12.75" customHeight="1" thickBot="1">
      <c r="A8" s="175" t="s">
        <v>35</v>
      </c>
      <c r="B8" s="42"/>
      <c r="C8" s="43" t="s">
        <v>36</v>
      </c>
      <c r="D8" s="44" t="s">
        <v>37</v>
      </c>
      <c r="E8" s="45" t="s">
        <v>38</v>
      </c>
      <c r="F8" s="46" t="s">
        <v>39</v>
      </c>
      <c r="G8" s="43" t="s">
        <v>40</v>
      </c>
      <c r="H8" s="47">
        <v>1</v>
      </c>
      <c r="I8" s="48">
        <v>1</v>
      </c>
      <c r="J8" s="49" t="s">
        <v>41</v>
      </c>
      <c r="K8" s="48">
        <v>0</v>
      </c>
      <c r="L8" s="43">
        <f>IF($I$8="","",IF($I$8&gt;$K$8,1,IF($I$8&lt;$K$8,2,IF($I$8=$K$8,"x"))))</f>
        <v>1</v>
      </c>
      <c r="M8" s="23"/>
      <c r="N8" s="19" t="s">
        <v>42</v>
      </c>
      <c r="X8" s="50"/>
      <c r="Y8" s="51"/>
      <c r="Z8" s="50"/>
      <c r="AF8" s="52">
        <v>77</v>
      </c>
      <c r="AG8" s="53" t="str">
        <f>IF($AB$48=$AD$48,"",IF($AB$48&lt;$AD$48,$X$48,$Z$48))</f>
        <v>Frankreich</v>
      </c>
      <c r="AH8" s="54" t="s">
        <v>39</v>
      </c>
      <c r="AI8" s="53" t="str">
        <f>IF($AB$54=$AD$54,"",IF($AB$54&lt;$AD$54,$X$54,$Z$54))</f>
        <v>Argentinien</v>
      </c>
      <c r="AJ8" s="52">
        <v>78</v>
      </c>
      <c r="AK8" s="55">
        <v>1</v>
      </c>
      <c r="AL8" s="56" t="s">
        <v>41</v>
      </c>
      <c r="AM8" s="57">
        <v>2</v>
      </c>
      <c r="AO8" s="1"/>
      <c r="AP8" s="24" t="s">
        <v>43</v>
      </c>
      <c r="AQ8" s="58"/>
      <c r="AR8" s="58"/>
      <c r="AS8" s="58"/>
      <c r="AT8" s="59"/>
      <c r="AU8" s="59"/>
      <c r="AV8" s="24" t="s">
        <v>44</v>
      </c>
    </row>
    <row r="9" spans="1:48" ht="12.75" customHeight="1">
      <c r="A9" s="176"/>
      <c r="B9" s="60" t="s">
        <v>38</v>
      </c>
      <c r="C9" s="43" t="s">
        <v>45</v>
      </c>
      <c r="D9" s="44" t="s">
        <v>46</v>
      </c>
      <c r="E9" s="45" t="s">
        <v>47</v>
      </c>
      <c r="F9" s="46" t="s">
        <v>39</v>
      </c>
      <c r="G9" s="43" t="s">
        <v>48</v>
      </c>
      <c r="H9" s="47">
        <v>2</v>
      </c>
      <c r="I9" s="48">
        <v>2</v>
      </c>
      <c r="J9" s="49" t="s">
        <v>41</v>
      </c>
      <c r="K9" s="48">
        <v>0</v>
      </c>
      <c r="L9" s="43">
        <f>IF($I$9="","",IF($I$9&gt;$K$9,1,IF($I$9&lt;$K$9,2,IF($I$9=$K$9,"x"))))</f>
        <v>1</v>
      </c>
      <c r="M9" s="23"/>
      <c r="N9" s="19"/>
      <c r="W9" s="32"/>
      <c r="X9" s="61" t="s">
        <v>49</v>
      </c>
      <c r="Y9" s="33"/>
      <c r="Z9" s="33"/>
      <c r="AA9" s="32"/>
      <c r="AB9" s="62"/>
      <c r="AC9" s="62"/>
      <c r="AD9" s="61"/>
      <c r="AO9" s="1"/>
    </row>
    <row r="10" spans="1:48" ht="12.75" customHeight="1">
      <c r="A10" s="176"/>
      <c r="B10" s="60" t="s">
        <v>40</v>
      </c>
      <c r="C10" s="43" t="s">
        <v>50</v>
      </c>
      <c r="D10" s="44" t="s">
        <v>51</v>
      </c>
      <c r="E10" s="45" t="s">
        <v>38</v>
      </c>
      <c r="F10" s="46" t="s">
        <v>39</v>
      </c>
      <c r="G10" s="43" t="s">
        <v>47</v>
      </c>
      <c r="H10" s="47">
        <v>17</v>
      </c>
      <c r="I10" s="48">
        <v>2</v>
      </c>
      <c r="J10" s="49" t="s">
        <v>41</v>
      </c>
      <c r="K10" s="48">
        <v>1</v>
      </c>
      <c r="L10" s="43">
        <f>IF($I$10="","",IF($I$10&gt;$K$10,1,IF($I$10&lt;$K$10,2,IF($I$10=$K$10,"x"))))</f>
        <v>1</v>
      </c>
      <c r="M10" s="23"/>
      <c r="N10" s="19"/>
      <c r="O10" s="61" t="s">
        <v>52</v>
      </c>
      <c r="W10" s="62"/>
      <c r="X10" s="33" t="s">
        <v>53</v>
      </c>
      <c r="Y10" s="62"/>
      <c r="Z10" s="62"/>
      <c r="AA10" s="62"/>
      <c r="AB10" s="62"/>
      <c r="AC10" s="62"/>
      <c r="AD10" s="62"/>
      <c r="AE10" s="33"/>
      <c r="AF10" s="12" t="s">
        <v>54</v>
      </c>
      <c r="AP10" s="24" t="s">
        <v>55</v>
      </c>
      <c r="AQ10" s="25"/>
      <c r="AR10" s="26" t="s">
        <v>12</v>
      </c>
      <c r="AS10" s="27" t="s">
        <v>13</v>
      </c>
      <c r="AT10" s="27" t="s">
        <v>14</v>
      </c>
      <c r="AU10" s="27" t="s">
        <v>15</v>
      </c>
      <c r="AV10" s="25" t="s">
        <v>16</v>
      </c>
    </row>
    <row r="11" spans="1:48" ht="12.75" customHeight="1" thickBot="1">
      <c r="A11" s="176"/>
      <c r="B11" s="60" t="s">
        <v>47</v>
      </c>
      <c r="C11" s="43" t="s">
        <v>56</v>
      </c>
      <c r="D11" s="44" t="s">
        <v>51</v>
      </c>
      <c r="E11" s="45" t="s">
        <v>48</v>
      </c>
      <c r="F11" s="46" t="s">
        <v>39</v>
      </c>
      <c r="G11" s="43" t="s">
        <v>40</v>
      </c>
      <c r="H11" s="47">
        <v>18</v>
      </c>
      <c r="I11" s="48">
        <v>0</v>
      </c>
      <c r="J11" s="49" t="s">
        <v>41</v>
      </c>
      <c r="K11" s="48">
        <v>1</v>
      </c>
      <c r="L11" s="43">
        <f>IF($I$11="","",IF($I$11&gt;$K$11,1,IF($I$11&lt;$K$11,2,IF($I$11=$K$11,"x"))))</f>
        <v>2</v>
      </c>
      <c r="M11" s="23"/>
      <c r="N11" s="32"/>
      <c r="O11" s="33" t="s">
        <v>57</v>
      </c>
      <c r="P11" s="33"/>
      <c r="Q11" s="33"/>
      <c r="R11" s="32"/>
      <c r="S11" s="62"/>
      <c r="T11" s="62"/>
      <c r="U11" s="61"/>
      <c r="W11" s="32"/>
      <c r="X11" s="33" t="s">
        <v>58</v>
      </c>
      <c r="Y11" s="33"/>
      <c r="Z11" s="33" t="s">
        <v>58</v>
      </c>
      <c r="AA11" s="32"/>
      <c r="AB11" s="62"/>
      <c r="AC11" s="62"/>
      <c r="AD11" s="61"/>
      <c r="AE11" s="62"/>
      <c r="AF11" s="19" t="s">
        <v>59</v>
      </c>
      <c r="AG11" s="33"/>
      <c r="AH11" s="63"/>
      <c r="AI11" s="33"/>
      <c r="AJ11" s="33"/>
      <c r="AK11" s="33"/>
      <c r="AL11" s="33"/>
      <c r="AM11" s="33"/>
      <c r="AN11" s="33"/>
      <c r="AO11" s="1"/>
      <c r="AP11" s="64">
        <v>1</v>
      </c>
      <c r="AQ11" s="65" t="str">
        <f>$B$16</f>
        <v>Spanien</v>
      </c>
      <c r="AR11" s="66">
        <f>IF($I$15&gt;$K$15,3,IF($I$15&lt;$K$15,0,IF($I$15="",0,IF($I$15=$K$15,1,""))))+IF($I$18&gt;$K$18,3,IF($I$18&lt;$K$18,0,IF($I$18="",0,IF($I$18=$K$18,1,""))))+IF($K$19&gt;$I$19,3,IF($K$19&lt;$I$19,0,IF($K$19="",0,IF($K$19=$I$19,1,""))))</f>
        <v>7</v>
      </c>
      <c r="AS11" s="66">
        <f>$I$15+$I$18+$K$19</f>
        <v>6</v>
      </c>
      <c r="AT11" s="66">
        <f>$K$15+$K$18+$I$19</f>
        <v>2</v>
      </c>
      <c r="AU11" s="66">
        <f>AS11-AT11</f>
        <v>4</v>
      </c>
      <c r="AV11" s="66"/>
    </row>
    <row r="12" spans="1:48" ht="12.75" customHeight="1" thickBot="1">
      <c r="A12" s="176"/>
      <c r="B12" s="60" t="s">
        <v>48</v>
      </c>
      <c r="C12" s="43" t="s">
        <v>60</v>
      </c>
      <c r="D12" s="44" t="s">
        <v>37</v>
      </c>
      <c r="E12" s="45" t="s">
        <v>48</v>
      </c>
      <c r="F12" s="46" t="s">
        <v>39</v>
      </c>
      <c r="G12" s="43" t="s">
        <v>38</v>
      </c>
      <c r="H12" s="47">
        <v>33</v>
      </c>
      <c r="I12" s="48">
        <v>0</v>
      </c>
      <c r="J12" s="49" t="s">
        <v>41</v>
      </c>
      <c r="K12" s="48">
        <v>2</v>
      </c>
      <c r="L12" s="43">
        <f>IF($I$12="","",IF($I$12&gt;$K$12,1,IF($I$12&lt;$K$12,2,IF($I$12=$K$12,"x"))))</f>
        <v>2</v>
      </c>
      <c r="M12" s="23"/>
      <c r="N12" s="39" t="s">
        <v>32</v>
      </c>
      <c r="O12" s="33" t="s">
        <v>61</v>
      </c>
      <c r="P12" s="67"/>
      <c r="Q12" s="33" t="s">
        <v>62</v>
      </c>
      <c r="R12" s="39" t="s">
        <v>32</v>
      </c>
      <c r="S12" s="68"/>
      <c r="T12" s="68"/>
      <c r="U12" s="61"/>
      <c r="W12" s="39" t="s">
        <v>32</v>
      </c>
      <c r="X12" s="33" t="s">
        <v>52</v>
      </c>
      <c r="Y12" s="33"/>
      <c r="Z12" s="33" t="s">
        <v>63</v>
      </c>
      <c r="AA12" s="39" t="s">
        <v>32</v>
      </c>
      <c r="AB12" s="68"/>
      <c r="AC12" s="68"/>
      <c r="AD12" s="61"/>
      <c r="AE12" s="33"/>
      <c r="AF12" s="39" t="s">
        <v>32</v>
      </c>
      <c r="AG12" s="69"/>
      <c r="AH12" s="34" t="s">
        <v>64</v>
      </c>
      <c r="AI12" s="70"/>
      <c r="AJ12" s="71"/>
      <c r="AK12" s="67"/>
      <c r="AL12" s="67"/>
      <c r="AO12" s="1"/>
      <c r="AP12" s="64">
        <v>2</v>
      </c>
      <c r="AQ12" s="79" t="str">
        <f>$B$17</f>
        <v>Holland</v>
      </c>
      <c r="AR12" s="80">
        <f>IF($K$15&gt;$I$15,3,IF($K$15&lt;$I$15,0,IF($K$15="",0,IF($K$15=$I$15,1,""))))+IF($K$17&gt;$I$17,3,IF($K$17&lt;$I$17,0,IF($I$17="",0,IF($I$17=$K$17,1,""))))+IF($I$20&gt;$K$20,3,IF($I$20&lt;$K$20,0,IF($I$20="",0,IF($I$20=$K$20,1,""))))</f>
        <v>7</v>
      </c>
      <c r="AS12" s="80">
        <f>$K$15+$K$17+$I$20</f>
        <v>6</v>
      </c>
      <c r="AT12" s="80">
        <f>$I$15+$I$17+$K$20</f>
        <v>2</v>
      </c>
      <c r="AU12" s="80">
        <f>AS12-AT12</f>
        <v>4</v>
      </c>
      <c r="AV12" s="80"/>
    </row>
    <row r="13" spans="1:48" ht="12.75" customHeight="1" thickBot="1">
      <c r="A13" s="177"/>
      <c r="B13" s="72"/>
      <c r="C13" s="43" t="s">
        <v>60</v>
      </c>
      <c r="D13" s="44" t="s">
        <v>37</v>
      </c>
      <c r="E13" s="45" t="s">
        <v>40</v>
      </c>
      <c r="F13" s="46" t="s">
        <v>39</v>
      </c>
      <c r="G13" s="43" t="s">
        <v>47</v>
      </c>
      <c r="H13" s="47">
        <v>34</v>
      </c>
      <c r="I13" s="48">
        <v>1</v>
      </c>
      <c r="J13" s="49" t="s">
        <v>41</v>
      </c>
      <c r="K13" s="48">
        <v>1</v>
      </c>
      <c r="L13" s="43" t="str">
        <f>IF($I$13="","",IF($I$13&gt;$K$13,1,IF($I$13&lt;$K$13,2,IF($I$13=$K$13,"x"))))</f>
        <v>x</v>
      </c>
      <c r="M13" s="23"/>
      <c r="N13" s="52">
        <v>49</v>
      </c>
      <c r="O13" s="73" t="str">
        <f>IF(K13="","",$AQ$4)</f>
        <v>Brasilien</v>
      </c>
      <c r="P13" s="54" t="s">
        <v>39</v>
      </c>
      <c r="Q13" s="73" t="str">
        <f>IF(K20="","",$AQ$12)</f>
        <v>Holland</v>
      </c>
      <c r="R13" s="74">
        <v>50</v>
      </c>
      <c r="S13" s="55">
        <v>2</v>
      </c>
      <c r="T13" s="56" t="s">
        <v>41</v>
      </c>
      <c r="U13" s="57">
        <v>1</v>
      </c>
      <c r="W13" s="52">
        <v>65</v>
      </c>
      <c r="X13" s="53" t="str">
        <f>IF($S$13=$U$13,"",IF($S$13&gt;$U$13,$O$13,$Q$13))</f>
        <v>Brasilien</v>
      </c>
      <c r="Y13" s="54" t="s">
        <v>39</v>
      </c>
      <c r="Z13" s="53" t="str">
        <f>IF($S$20=$U$20,"",IF($S$20&gt;$U$20,$O$20,$Q$20))</f>
        <v>Italien</v>
      </c>
      <c r="AA13" s="52">
        <v>66</v>
      </c>
      <c r="AB13" s="55">
        <v>2</v>
      </c>
      <c r="AC13" s="56" t="s">
        <v>41</v>
      </c>
      <c r="AD13" s="57">
        <v>1</v>
      </c>
      <c r="AE13" s="33"/>
      <c r="AF13" s="52">
        <v>79</v>
      </c>
      <c r="AG13" s="75" t="str">
        <f>IF($AM$8=$AK$8,"",IF($AK$8&gt;$AM$8,$AG$8,$AI$8))</f>
        <v>Argentinien</v>
      </c>
      <c r="AH13" s="76"/>
      <c r="AI13" s="77"/>
      <c r="AJ13" s="78"/>
      <c r="AK13" s="68"/>
      <c r="AL13" s="68"/>
      <c r="AO13" s="1"/>
      <c r="AP13" s="64">
        <v>3</v>
      </c>
      <c r="AQ13" s="65" t="str">
        <f>$B$18</f>
        <v>Chile</v>
      </c>
      <c r="AR13" s="66">
        <f>IF($K$16&gt;$I$16,0,IF($K$16&lt;$I$16,3,IF($K$16="",0,IF($I$16=$K$16,1,""))))+IF($I$18&gt;$K$18,0,IF($I$18&lt;$K$18,3,IF($I$18="",0,IF($I$18=$K$18,1,""))))+IF($K$20&gt;$I$20,3,IF($K$20&lt;$I$20,0,IF($K$20="",0,IF($K$20=$I$20,1,""))))</f>
        <v>3</v>
      </c>
      <c r="AS13" s="66">
        <f>$I$16+$K$18+$K$20</f>
        <v>4</v>
      </c>
      <c r="AT13" s="66">
        <f>$K$16+$I$18+$I$20</f>
        <v>5</v>
      </c>
      <c r="AU13" s="66">
        <f>AS13-AT13</f>
        <v>-1</v>
      </c>
      <c r="AV13" s="66"/>
    </row>
    <row r="14" spans="1:48" s="94" customFormat="1" ht="12.75" customHeight="1">
      <c r="A14" s="18" t="s">
        <v>178</v>
      </c>
      <c r="B14" s="81"/>
      <c r="C14" s="82"/>
      <c r="D14" s="83"/>
      <c r="E14" s="84"/>
      <c r="F14" s="85"/>
      <c r="G14" s="86"/>
      <c r="H14" s="18"/>
      <c r="I14" s="82"/>
      <c r="J14" s="82"/>
      <c r="K14" s="82"/>
      <c r="L14" s="87"/>
      <c r="M14" s="18"/>
      <c r="N14" s="88"/>
      <c r="O14" s="89"/>
      <c r="P14" s="90"/>
      <c r="Q14" s="89"/>
      <c r="R14" s="88"/>
      <c r="S14" s="91"/>
      <c r="T14" s="91"/>
      <c r="U14" s="92"/>
      <c r="V14" s="18"/>
      <c r="W14" s="93"/>
      <c r="X14" s="89"/>
      <c r="Y14" s="89"/>
      <c r="Z14" s="89"/>
      <c r="AA14" s="88"/>
      <c r="AB14" s="91"/>
      <c r="AC14" s="91"/>
      <c r="AD14" s="92"/>
      <c r="AE14" s="90"/>
      <c r="AF14" s="86"/>
      <c r="AG14" s="18"/>
      <c r="AH14" s="18"/>
      <c r="AI14" s="18"/>
      <c r="AJ14" s="18"/>
      <c r="AK14" s="18"/>
      <c r="AL14" s="18"/>
      <c r="AM14" s="18"/>
      <c r="AN14" s="18"/>
      <c r="AP14" s="95">
        <v>4</v>
      </c>
      <c r="AQ14" s="65" t="str">
        <f>$B$19</f>
        <v>Australien</v>
      </c>
      <c r="AR14" s="66">
        <f>IF($I$16&gt;$K$16,0,IF($I$16&lt;$K$16,3,IF($I$16="",0,IF($I$16=$K$16,1,""))))+IF($K$17&gt;$I$17,0,IF($K$17&lt;$I$17,3,IF($K$17="",0,IF($K$17=$I$17,1,""))))+IF($K$19&gt;$I$19,0,IF($K$19&lt;$I$19,3,IF($K$19="",0,IF($K$19=$I$19,1,""))))</f>
        <v>0</v>
      </c>
      <c r="AS14" s="66">
        <f>$K$16+$I$17+$I$19</f>
        <v>0</v>
      </c>
      <c r="AT14" s="66">
        <f>$I$16+$K$17+$K$19</f>
        <v>7</v>
      </c>
      <c r="AU14" s="66">
        <f>AS14-AT14</f>
        <v>-7</v>
      </c>
      <c r="AV14" s="66"/>
    </row>
    <row r="15" spans="1:48" ht="12.75" customHeight="1">
      <c r="A15" s="175" t="s">
        <v>65</v>
      </c>
      <c r="B15" s="42"/>
      <c r="C15" s="43" t="s">
        <v>45</v>
      </c>
      <c r="D15" s="44" t="s">
        <v>51</v>
      </c>
      <c r="E15" s="45" t="s">
        <v>66</v>
      </c>
      <c r="F15" s="46" t="s">
        <v>39</v>
      </c>
      <c r="G15" s="43" t="s">
        <v>67</v>
      </c>
      <c r="H15" s="47">
        <v>3</v>
      </c>
      <c r="I15" s="48">
        <v>1</v>
      </c>
      <c r="J15" s="49" t="s">
        <v>41</v>
      </c>
      <c r="K15" s="48">
        <v>1</v>
      </c>
      <c r="L15" s="43" t="str">
        <f>IF($I$15="","",IF($I$15&gt;$K$15,1,IF($I$15&lt;$K$15,2,IF($I$15=$K$15,"x"))))</f>
        <v>x</v>
      </c>
      <c r="M15" s="23"/>
      <c r="N15" s="62"/>
      <c r="O15" s="62"/>
      <c r="P15" s="62"/>
      <c r="Q15" s="62"/>
      <c r="R15" s="62"/>
      <c r="S15" s="62"/>
      <c r="T15" s="62"/>
      <c r="U15" s="62"/>
      <c r="W15" s="32"/>
      <c r="X15" s="61" t="s">
        <v>68</v>
      </c>
      <c r="Y15" s="33"/>
      <c r="Z15" s="33"/>
      <c r="AA15" s="32"/>
      <c r="AB15" s="62"/>
      <c r="AC15" s="62"/>
      <c r="AD15" s="61"/>
      <c r="AE15" s="33"/>
      <c r="AF15" s="12" t="s">
        <v>69</v>
      </c>
      <c r="AG15" s="96"/>
      <c r="AH15" s="96"/>
      <c r="AI15" s="96"/>
      <c r="AJ15" s="96"/>
      <c r="AK15" s="96"/>
      <c r="AL15" s="96"/>
      <c r="AM15" s="96"/>
      <c r="AP15" s="24" t="s">
        <v>43</v>
      </c>
      <c r="AQ15" s="58"/>
      <c r="AR15" s="58"/>
      <c r="AS15" s="58"/>
      <c r="AT15" s="59"/>
      <c r="AU15" s="59"/>
      <c r="AV15" s="24" t="s">
        <v>44</v>
      </c>
    </row>
    <row r="16" spans="1:48" ht="12.75" customHeight="1">
      <c r="A16" s="176"/>
      <c r="B16" s="60" t="s">
        <v>66</v>
      </c>
      <c r="C16" s="43" t="s">
        <v>70</v>
      </c>
      <c r="D16" s="44" t="s">
        <v>71</v>
      </c>
      <c r="E16" s="45" t="s">
        <v>72</v>
      </c>
      <c r="F16" s="46" t="s">
        <v>39</v>
      </c>
      <c r="G16" s="43" t="s">
        <v>73</v>
      </c>
      <c r="H16" s="47">
        <v>4</v>
      </c>
      <c r="I16" s="48">
        <v>2</v>
      </c>
      <c r="J16" s="49" t="s">
        <v>41</v>
      </c>
      <c r="K16" s="48">
        <v>0</v>
      </c>
      <c r="L16" s="43">
        <f>IF($I$16="","",IF($I$16&gt;$K$16,1,IF($I$16&lt;$K$16,2,IF($I$16=$K$16,"x"))))</f>
        <v>1</v>
      </c>
      <c r="M16" s="23"/>
      <c r="N16" s="32"/>
      <c r="O16" s="33"/>
      <c r="P16" s="33"/>
      <c r="Q16" s="33"/>
      <c r="R16" s="32"/>
      <c r="S16" s="62"/>
      <c r="T16" s="62"/>
      <c r="U16" s="61"/>
      <c r="W16" s="62"/>
      <c r="X16" s="33" t="s">
        <v>74</v>
      </c>
      <c r="Y16" s="62"/>
      <c r="Z16" s="62"/>
      <c r="AA16" s="62"/>
      <c r="AB16" s="62"/>
      <c r="AC16" s="62"/>
      <c r="AD16" s="62"/>
      <c r="AE16" s="33"/>
      <c r="AF16" s="19" t="s">
        <v>75</v>
      </c>
      <c r="AG16" s="97"/>
      <c r="AH16" s="97"/>
      <c r="AI16" s="97"/>
      <c r="AJ16" s="97"/>
      <c r="AK16" s="97"/>
      <c r="AL16" s="97"/>
      <c r="AM16" s="97"/>
      <c r="AN16" s="97"/>
      <c r="AO16" s="98"/>
      <c r="AP16" s="59"/>
      <c r="AQ16" s="59"/>
      <c r="AR16" s="99"/>
      <c r="AS16" s="99"/>
      <c r="AT16" s="99"/>
      <c r="AU16" s="99"/>
      <c r="AV16" s="100"/>
    </row>
    <row r="17" spans="1:48" ht="12.75" customHeight="1" thickBot="1">
      <c r="A17" s="176"/>
      <c r="B17" s="60" t="s">
        <v>67</v>
      </c>
      <c r="C17" s="43" t="s">
        <v>56</v>
      </c>
      <c r="D17" s="44" t="s">
        <v>46</v>
      </c>
      <c r="E17" s="45" t="s">
        <v>73</v>
      </c>
      <c r="F17" s="46" t="s">
        <v>39</v>
      </c>
      <c r="G17" s="43" t="s">
        <v>67</v>
      </c>
      <c r="H17" s="47">
        <v>19</v>
      </c>
      <c r="I17" s="48">
        <v>0</v>
      </c>
      <c r="J17" s="49" t="s">
        <v>41</v>
      </c>
      <c r="K17" s="48">
        <v>2</v>
      </c>
      <c r="L17" s="43">
        <f>IF($I$17="","",IF($I$17&gt;$K$17,1,IF($I$17&lt;$K$17,2,IF($I$17=$K$17,"x"))))</f>
        <v>2</v>
      </c>
      <c r="M17" s="23"/>
      <c r="N17" s="32"/>
      <c r="O17" s="61" t="s">
        <v>63</v>
      </c>
      <c r="P17" s="33"/>
      <c r="Q17" s="33"/>
      <c r="R17" s="32"/>
      <c r="S17" s="62"/>
      <c r="T17" s="62"/>
      <c r="U17" s="61"/>
      <c r="W17" s="32"/>
      <c r="X17" s="33" t="s">
        <v>58</v>
      </c>
      <c r="Y17" s="33"/>
      <c r="Z17" s="33" t="s">
        <v>58</v>
      </c>
      <c r="AA17" s="32"/>
      <c r="AB17" s="62"/>
      <c r="AC17" s="62"/>
      <c r="AD17" s="61"/>
      <c r="AE17" s="62"/>
      <c r="AF17" s="19" t="s">
        <v>10</v>
      </c>
      <c r="AG17" s="97"/>
      <c r="AH17" s="97"/>
      <c r="AI17" s="97"/>
      <c r="AJ17" s="97"/>
      <c r="AK17" s="97"/>
      <c r="AL17" s="97"/>
      <c r="AM17" s="97"/>
      <c r="AN17" s="97"/>
      <c r="AP17" s="24" t="s">
        <v>76</v>
      </c>
      <c r="AQ17" s="25"/>
      <c r="AR17" s="26" t="s">
        <v>12</v>
      </c>
      <c r="AS17" s="27" t="s">
        <v>13</v>
      </c>
      <c r="AT17" s="27" t="s">
        <v>14</v>
      </c>
      <c r="AU17" s="27" t="s">
        <v>15</v>
      </c>
      <c r="AV17" s="25" t="s">
        <v>16</v>
      </c>
    </row>
    <row r="18" spans="1:48" ht="12.75" customHeight="1" thickBot="1">
      <c r="A18" s="176"/>
      <c r="B18" s="60" t="s">
        <v>72</v>
      </c>
      <c r="C18" s="43" t="s">
        <v>77</v>
      </c>
      <c r="D18" s="44" t="s">
        <v>71</v>
      </c>
      <c r="E18" s="45" t="s">
        <v>66</v>
      </c>
      <c r="F18" s="46" t="s">
        <v>39</v>
      </c>
      <c r="G18" s="43" t="s">
        <v>72</v>
      </c>
      <c r="H18" s="47">
        <v>20</v>
      </c>
      <c r="I18" s="48">
        <v>2</v>
      </c>
      <c r="J18" s="49" t="s">
        <v>41</v>
      </c>
      <c r="K18" s="48">
        <v>1</v>
      </c>
      <c r="L18" s="43">
        <f>IF($I$18="","",IF($I$18&gt;$K$18,1,IF($I$18&lt;$K$18,2,IF($I$18=$K$18,"x"))))</f>
        <v>1</v>
      </c>
      <c r="M18" s="23"/>
      <c r="N18" s="32"/>
      <c r="O18" s="33" t="s">
        <v>78</v>
      </c>
      <c r="P18" s="33"/>
      <c r="Q18" s="33"/>
      <c r="R18" s="32"/>
      <c r="S18" s="62"/>
      <c r="T18" s="62"/>
      <c r="U18" s="61"/>
      <c r="W18" s="39" t="s">
        <v>32</v>
      </c>
      <c r="X18" s="33" t="s">
        <v>79</v>
      </c>
      <c r="Y18" s="33"/>
      <c r="Z18" s="33" t="s">
        <v>80</v>
      </c>
      <c r="AA18" s="39" t="s">
        <v>32</v>
      </c>
      <c r="AB18" s="68"/>
      <c r="AC18" s="68"/>
      <c r="AD18" s="61"/>
      <c r="AE18" s="33"/>
      <c r="AF18" s="19" t="s">
        <v>81</v>
      </c>
      <c r="AG18" s="97"/>
      <c r="AH18" s="97"/>
      <c r="AI18" s="97"/>
      <c r="AJ18" s="97"/>
      <c r="AK18" s="97"/>
      <c r="AL18" s="97"/>
      <c r="AM18" s="97"/>
      <c r="AP18" s="101">
        <v>1</v>
      </c>
      <c r="AQ18" s="104" t="str">
        <f>$B$23</f>
        <v>Kolumbien</v>
      </c>
      <c r="AR18" s="105">
        <f>IF($I$22&gt;$K$22,3,IF($I$22&lt;$K$22,0,IF($I$22="",0,IF($I$22=$K$22,1,""))))+IF($I$26&gt;$K$26,0,IF($I$26&lt;$K$26,3,IF($I$26="",0,IF($I$26=$K$26,1,""))))+IF($K$24&gt;$I$24,0,IF($K$24&lt;$I$24,3,IF($K$24="",0,IF($K$24=$I$24,1,""))))</f>
        <v>5</v>
      </c>
      <c r="AS18" s="105">
        <f>$I$22+$I$24+$K$26</f>
        <v>3</v>
      </c>
      <c r="AT18" s="105">
        <f>$K$22+$K$24+$I$26</f>
        <v>1</v>
      </c>
      <c r="AU18" s="105">
        <f>AS18-AT18</f>
        <v>2</v>
      </c>
      <c r="AV18" s="105"/>
    </row>
    <row r="19" spans="1:48" ht="12.75" customHeight="1" thickBot="1">
      <c r="A19" s="176"/>
      <c r="B19" s="60" t="s">
        <v>73</v>
      </c>
      <c r="C19" s="43" t="s">
        <v>60</v>
      </c>
      <c r="D19" s="44" t="s">
        <v>46</v>
      </c>
      <c r="E19" s="45" t="s">
        <v>73</v>
      </c>
      <c r="F19" s="46" t="s">
        <v>39</v>
      </c>
      <c r="G19" s="43" t="s">
        <v>66</v>
      </c>
      <c r="H19" s="47">
        <v>35</v>
      </c>
      <c r="I19" s="48">
        <v>0</v>
      </c>
      <c r="J19" s="49" t="s">
        <v>41</v>
      </c>
      <c r="K19" s="48">
        <v>3</v>
      </c>
      <c r="L19" s="43">
        <f>IF($I$19="","",IF($I$19&gt;$K$19,1,IF($I$19&lt;$K$19,2,IF($I$19=$K$19,"x"))))</f>
        <v>2</v>
      </c>
      <c r="M19" s="23"/>
      <c r="N19" s="39" t="s">
        <v>32</v>
      </c>
      <c r="O19" s="33" t="s">
        <v>82</v>
      </c>
      <c r="P19" s="33"/>
      <c r="Q19" s="33" t="s">
        <v>83</v>
      </c>
      <c r="R19" s="39" t="s">
        <v>32</v>
      </c>
      <c r="S19" s="68"/>
      <c r="T19" s="68"/>
      <c r="U19" s="61"/>
      <c r="W19" s="52">
        <v>67</v>
      </c>
      <c r="X19" s="53" t="str">
        <f>IF($S$40=$U$40,"",IF($S$40&gt;$U$40,$O$40,$Q$40))</f>
        <v>Frankreich</v>
      </c>
      <c r="Y19" s="54" t="s">
        <v>39</v>
      </c>
      <c r="Z19" s="53" t="str">
        <f>IF($S$47=$U$47,"",IF($S$47&gt;$U$47,$O$47,$Q$47))</f>
        <v>Deutschland</v>
      </c>
      <c r="AA19" s="52">
        <v>68</v>
      </c>
      <c r="AB19" s="55">
        <v>1</v>
      </c>
      <c r="AC19" s="56" t="s">
        <v>41</v>
      </c>
      <c r="AD19" s="57">
        <v>0</v>
      </c>
      <c r="AE19" s="33"/>
      <c r="AF19" s="32"/>
      <c r="AG19" s="33" t="s">
        <v>84</v>
      </c>
      <c r="AH19" s="33"/>
      <c r="AI19" s="33"/>
      <c r="AP19" s="101">
        <v>2</v>
      </c>
      <c r="AQ19" s="104" t="str">
        <f>$B$25</f>
        <v>Elfenbeinküste</v>
      </c>
      <c r="AR19" s="105">
        <f>IF($K$23&gt;$I$23,0,IF($K$23&lt;$I$23,3,IF($K$23="",0,IF($K$23=$I$23,1,""))))+IF($I$24&gt;$K$24,0,IF($I$24&lt;$K$24,3,IF($I$24="",0,IF($I$24=$K$24,1,""))))+IF($K$27&gt;$I$27,3,IF($K$27&lt;$I$27,0,IF($K$27="",0,IF($K$27=$I$27,1,""))))</f>
        <v>5</v>
      </c>
      <c r="AS19" s="105">
        <f>$I$23+$K$24+$K$27</f>
        <v>4</v>
      </c>
      <c r="AT19" s="105">
        <f>$K$23+$I$24+$I$27</f>
        <v>3</v>
      </c>
      <c r="AU19" s="105">
        <f>AS19-AT19</f>
        <v>1</v>
      </c>
      <c r="AV19" s="105"/>
    </row>
    <row r="20" spans="1:48" ht="12.75" customHeight="1" thickBot="1">
      <c r="A20" s="177"/>
      <c r="B20" s="72"/>
      <c r="C20" s="43" t="s">
        <v>60</v>
      </c>
      <c r="D20" s="44" t="s">
        <v>46</v>
      </c>
      <c r="E20" s="45" t="s">
        <v>67</v>
      </c>
      <c r="F20" s="46" t="s">
        <v>39</v>
      </c>
      <c r="G20" s="43" t="s">
        <v>72</v>
      </c>
      <c r="H20" s="47">
        <v>36</v>
      </c>
      <c r="I20" s="48">
        <v>3</v>
      </c>
      <c r="J20" s="49" t="s">
        <v>41</v>
      </c>
      <c r="K20" s="48">
        <v>1</v>
      </c>
      <c r="L20" s="43">
        <f>IF($I$20="","",IF($I$20&gt;$K$20,1,IF($I$20&lt;$K$20,2,IF($I$20=$K$20,"x"))))</f>
        <v>1</v>
      </c>
      <c r="M20" s="23"/>
      <c r="N20" s="52">
        <v>51</v>
      </c>
      <c r="O20" s="73" t="str">
        <f>IF(K27="","",$AQ$18)</f>
        <v>Kolumbien</v>
      </c>
      <c r="P20" s="54" t="s">
        <v>39</v>
      </c>
      <c r="Q20" s="73" t="str">
        <f>IF(K34="","",$AQ$26)</f>
        <v>Italien</v>
      </c>
      <c r="R20" s="52">
        <v>52</v>
      </c>
      <c r="S20" s="55">
        <v>1</v>
      </c>
      <c r="T20" s="56" t="s">
        <v>41</v>
      </c>
      <c r="U20" s="57">
        <v>2</v>
      </c>
      <c r="AE20" s="67"/>
      <c r="AF20" s="32"/>
      <c r="AG20" s="33" t="s">
        <v>58</v>
      </c>
      <c r="AH20" s="33"/>
      <c r="AI20" s="33" t="s">
        <v>58</v>
      </c>
      <c r="AP20" s="106">
        <v>3</v>
      </c>
      <c r="AQ20" s="102" t="str">
        <f>$B$26</f>
        <v>Japan</v>
      </c>
      <c r="AR20" s="103">
        <f>IF($I$23&gt;$K$23,0,IF($I$23&lt;$K$23,3,IF($I$23="",0,IF($I$23=$K$23,1,""))))+IF($K$25&gt;$I$25,0,IF($K$25&lt;$I$25,3,IF($K$25="",0,IF($I$25=$K$25,1,""))))+IF($K$26&gt;$I$26,0,IF($K$26&lt;$I$26,3,IF($K$26="",0,IF($K$26=$I$26,1,""))))</f>
        <v>3</v>
      </c>
      <c r="AS20" s="103">
        <f>$K$23+$I$25+$I$26</f>
        <v>2</v>
      </c>
      <c r="AT20" s="103">
        <f>$I$23+$K$25+$K$26</f>
        <v>4</v>
      </c>
      <c r="AU20" s="103">
        <f>AS20-AT20</f>
        <v>-2</v>
      </c>
      <c r="AV20" s="103"/>
    </row>
    <row r="21" spans="1:48" s="94" customFormat="1" ht="12.75" customHeight="1" thickBot="1">
      <c r="A21" s="18" t="s">
        <v>178</v>
      </c>
      <c r="B21" s="81"/>
      <c r="C21" s="82"/>
      <c r="D21" s="83"/>
      <c r="E21" s="84"/>
      <c r="F21" s="85"/>
      <c r="G21" s="86"/>
      <c r="H21" s="18"/>
      <c r="I21" s="82"/>
      <c r="J21" s="82"/>
      <c r="K21" s="82"/>
      <c r="L21" s="87"/>
      <c r="M21" s="18"/>
      <c r="N21" s="88"/>
      <c r="O21" s="18"/>
      <c r="P21" s="89"/>
      <c r="Q21" s="89"/>
      <c r="R21" s="88"/>
      <c r="S21" s="91"/>
      <c r="T21" s="91"/>
      <c r="U21" s="92"/>
      <c r="V21" s="18"/>
      <c r="W21" s="88"/>
      <c r="X21" s="61" t="s">
        <v>85</v>
      </c>
      <c r="Y21" s="89"/>
      <c r="Z21" s="89"/>
      <c r="AA21" s="88"/>
      <c r="AB21" s="91"/>
      <c r="AC21" s="91"/>
      <c r="AD21" s="92"/>
      <c r="AE21" s="18"/>
      <c r="AF21" s="107" t="s">
        <v>32</v>
      </c>
      <c r="AG21" s="33" t="s">
        <v>33</v>
      </c>
      <c r="AH21" s="33"/>
      <c r="AI21" s="33" t="s">
        <v>34</v>
      </c>
      <c r="AJ21" s="108" t="s">
        <v>32</v>
      </c>
      <c r="AK21" s="109"/>
      <c r="AL21" s="109"/>
      <c r="AM21" s="89"/>
      <c r="AN21" s="18"/>
      <c r="AO21" s="110"/>
      <c r="AP21" s="101">
        <v>4</v>
      </c>
      <c r="AQ21" s="104" t="str">
        <f>$B$24</f>
        <v>Griechenland</v>
      </c>
      <c r="AR21" s="105">
        <f>IF($K$22&gt;$I$22,3,IF($K$22&lt;$I$22,0,IF($K$22="",0,IF($K$22=$I$22,1,""))))+IF($I$25&gt;$K$25,0,IF($I$25&lt;$K$25,3,IF($I$25="",0,IF($I$25=$K$25,1,""))))+IF($I$27&gt;$K$27,3,IF($I$27&lt;$K$27,0,IF($I$27="",0,IF($I$27=$K$27,1,""))))</f>
        <v>2</v>
      </c>
      <c r="AS21" s="105">
        <f>$K$22+$K$25+$I$27</f>
        <v>1</v>
      </c>
      <c r="AT21" s="105">
        <f>$I$22+$I$25+$K$27</f>
        <v>2</v>
      </c>
      <c r="AU21" s="105">
        <f>AS21-AT21</f>
        <v>-1</v>
      </c>
      <c r="AV21" s="105"/>
    </row>
    <row r="22" spans="1:48" ht="12.75" customHeight="1" thickBot="1">
      <c r="A22" s="175" t="s">
        <v>86</v>
      </c>
      <c r="B22" s="42"/>
      <c r="C22" s="43" t="s">
        <v>70</v>
      </c>
      <c r="D22" s="44" t="s">
        <v>46</v>
      </c>
      <c r="E22" s="45" t="s">
        <v>87</v>
      </c>
      <c r="F22" s="46" t="s">
        <v>39</v>
      </c>
      <c r="G22" s="43" t="s">
        <v>88</v>
      </c>
      <c r="H22" s="47">
        <v>5</v>
      </c>
      <c r="I22" s="48">
        <v>0</v>
      </c>
      <c r="J22" s="49" t="s">
        <v>41</v>
      </c>
      <c r="K22" s="48">
        <v>0</v>
      </c>
      <c r="L22" s="43" t="str">
        <f>IF($I$22="","",IF($I$22&gt;$K$22,1,IF($I$22&lt;$K$22,2,IF($I$22=$K$22,"x"))))</f>
        <v>x</v>
      </c>
      <c r="M22" s="23"/>
      <c r="N22" s="62"/>
      <c r="O22" s="33"/>
      <c r="P22" s="33"/>
      <c r="Q22" s="33"/>
      <c r="R22" s="62"/>
      <c r="S22" s="62"/>
      <c r="T22" s="62"/>
      <c r="U22" s="61"/>
      <c r="W22" s="62"/>
      <c r="X22" s="33" t="s">
        <v>89</v>
      </c>
      <c r="Y22" s="62"/>
      <c r="Z22" s="62"/>
      <c r="AA22" s="62"/>
      <c r="AB22" s="62"/>
      <c r="AC22" s="62"/>
      <c r="AD22" s="62"/>
      <c r="AE22" s="33"/>
      <c r="AF22" s="52">
        <v>80</v>
      </c>
      <c r="AG22" s="53" t="str">
        <f>IF($AB$48=$AD$48,"",IF($AB$48&gt;$AD$48,$X$48,$Z$48))</f>
        <v>Brasilien</v>
      </c>
      <c r="AH22" s="54" t="s">
        <v>39</v>
      </c>
      <c r="AI22" s="53" t="str">
        <f>IF($AB$54=$AD$54,"",IF($AB$54&gt;$AD$54,$X$54,$Z$54))</f>
        <v>Spanien</v>
      </c>
      <c r="AJ22" s="52">
        <v>81</v>
      </c>
      <c r="AK22" s="55">
        <v>0</v>
      </c>
      <c r="AL22" s="56" t="s">
        <v>41</v>
      </c>
      <c r="AM22" s="57">
        <v>2</v>
      </c>
      <c r="AP22" s="24" t="s">
        <v>43</v>
      </c>
      <c r="AQ22" s="58"/>
      <c r="AR22" s="58"/>
      <c r="AS22" s="58"/>
      <c r="AT22" s="59"/>
      <c r="AU22" s="59"/>
      <c r="AV22" s="24" t="s">
        <v>44</v>
      </c>
    </row>
    <row r="23" spans="1:48" ht="12.75" customHeight="1" thickBot="1">
      <c r="A23" s="176"/>
      <c r="B23" s="60" t="s">
        <v>87</v>
      </c>
      <c r="C23" s="43" t="s">
        <v>90</v>
      </c>
      <c r="D23" s="44" t="s">
        <v>71</v>
      </c>
      <c r="E23" s="45" t="s">
        <v>91</v>
      </c>
      <c r="F23" s="46" t="s">
        <v>39</v>
      </c>
      <c r="G23" s="43" t="s">
        <v>92</v>
      </c>
      <c r="H23" s="47">
        <v>6</v>
      </c>
      <c r="I23" s="48">
        <v>2</v>
      </c>
      <c r="J23" s="49" t="s">
        <v>41</v>
      </c>
      <c r="K23" s="48">
        <v>1</v>
      </c>
      <c r="L23" s="43">
        <f>IF($I$23="","",IF($I$23&gt;$K$23,1,IF($I$23&lt;$K$23,2,IF($I$23=$K$23,"x"))))</f>
        <v>1</v>
      </c>
      <c r="M23" s="23"/>
      <c r="N23" s="62"/>
      <c r="O23" s="62"/>
      <c r="P23" s="62"/>
      <c r="Q23" s="62"/>
      <c r="R23" s="62"/>
      <c r="S23" s="62"/>
      <c r="T23" s="62"/>
      <c r="U23" s="62"/>
      <c r="W23" s="32"/>
      <c r="X23" s="33" t="s">
        <v>58</v>
      </c>
      <c r="Y23" s="33"/>
      <c r="Z23" s="33" t="s">
        <v>58</v>
      </c>
      <c r="AA23" s="32"/>
      <c r="AB23" s="62"/>
      <c r="AC23" s="62"/>
      <c r="AD23" s="61"/>
      <c r="AE23" s="62"/>
      <c r="AP23" s="59"/>
      <c r="AQ23" s="100"/>
      <c r="AR23" s="99"/>
      <c r="AS23" s="99"/>
      <c r="AT23" s="99"/>
      <c r="AU23" s="99"/>
      <c r="AV23" s="100"/>
    </row>
    <row r="24" spans="1:48" ht="12.75" customHeight="1" thickBot="1">
      <c r="A24" s="176"/>
      <c r="B24" s="60" t="s">
        <v>88</v>
      </c>
      <c r="C24" s="43" t="s">
        <v>77</v>
      </c>
      <c r="D24" s="44" t="s">
        <v>46</v>
      </c>
      <c r="E24" s="45" t="s">
        <v>87</v>
      </c>
      <c r="F24" s="46" t="s">
        <v>39</v>
      </c>
      <c r="G24" s="43" t="s">
        <v>91</v>
      </c>
      <c r="H24" s="47">
        <v>22</v>
      </c>
      <c r="I24" s="48">
        <v>1</v>
      </c>
      <c r="J24" s="49" t="s">
        <v>41</v>
      </c>
      <c r="K24" s="48">
        <v>1</v>
      </c>
      <c r="L24" s="43" t="str">
        <f>IF($I$24="","",IF($I$24&gt;$K$24,1,IF($I$24&lt;$K$24,2,IF($I$24=$K$24,"x"))))</f>
        <v>x</v>
      </c>
      <c r="M24" s="23"/>
      <c r="N24" s="32"/>
      <c r="O24" s="61" t="s">
        <v>93</v>
      </c>
      <c r="P24" s="33"/>
      <c r="Q24" s="33"/>
      <c r="R24" s="32"/>
      <c r="S24" s="62"/>
      <c r="T24" s="62"/>
      <c r="U24" s="61"/>
      <c r="W24" s="39" t="s">
        <v>32</v>
      </c>
      <c r="X24" s="33" t="s">
        <v>93</v>
      </c>
      <c r="Y24" s="33"/>
      <c r="Z24" s="33" t="s">
        <v>94</v>
      </c>
      <c r="AA24" s="39" t="s">
        <v>32</v>
      </c>
      <c r="AB24" s="68"/>
      <c r="AC24" s="68"/>
      <c r="AD24" s="61"/>
      <c r="AE24" s="33"/>
      <c r="AF24" s="12" t="s">
        <v>95</v>
      </c>
      <c r="AG24" s="12"/>
      <c r="AH24" s="12"/>
      <c r="AI24" s="12"/>
      <c r="AJ24" s="12"/>
      <c r="AK24" s="12"/>
      <c r="AL24" s="12"/>
      <c r="AM24" s="12"/>
      <c r="AN24" s="111"/>
      <c r="AP24" s="24" t="s">
        <v>96</v>
      </c>
      <c r="AQ24" s="25"/>
      <c r="AR24" s="26" t="s">
        <v>12</v>
      </c>
      <c r="AS24" s="27" t="s">
        <v>13</v>
      </c>
      <c r="AT24" s="27" t="s">
        <v>14</v>
      </c>
      <c r="AU24" s="27" t="s">
        <v>15</v>
      </c>
      <c r="AV24" s="25" t="s">
        <v>16</v>
      </c>
    </row>
    <row r="25" spans="1:48" ht="12.75" customHeight="1" thickBot="1">
      <c r="A25" s="176"/>
      <c r="B25" s="60" t="s">
        <v>91</v>
      </c>
      <c r="C25" s="43" t="s">
        <v>97</v>
      </c>
      <c r="D25" s="44" t="s">
        <v>71</v>
      </c>
      <c r="E25" s="45" t="s">
        <v>92</v>
      </c>
      <c r="F25" s="46" t="s">
        <v>39</v>
      </c>
      <c r="G25" s="43" t="s">
        <v>88</v>
      </c>
      <c r="H25" s="47">
        <v>23</v>
      </c>
      <c r="I25" s="48">
        <v>1</v>
      </c>
      <c r="J25" s="49" t="s">
        <v>41</v>
      </c>
      <c r="K25" s="48">
        <v>0</v>
      </c>
      <c r="L25" s="43">
        <f>IF($I$25="","",IF($I$25&gt;$K$25,1,IF($I$25&lt;$K$25,2,IF($I$25=$K$25,"x"))))</f>
        <v>1</v>
      </c>
      <c r="M25" s="23"/>
      <c r="O25" s="33" t="s">
        <v>98</v>
      </c>
      <c r="P25" s="33"/>
      <c r="Q25" s="33"/>
      <c r="R25" s="32"/>
      <c r="S25" s="62"/>
      <c r="T25" s="62"/>
      <c r="U25" s="61"/>
      <c r="W25" s="52">
        <v>69</v>
      </c>
      <c r="X25" s="53" t="str">
        <f>IF($S$27=$U$27,"",IF($S$27&gt;$U$27,$O$27,$Q$27))</f>
        <v>Spanien</v>
      </c>
      <c r="Y25" s="54" t="s">
        <v>39</v>
      </c>
      <c r="Z25" s="53" t="str">
        <f>IF($S$34=$U$34,"",IF($S$34&gt;$U$34,$O$34,$Q$34))</f>
        <v>Uruguay</v>
      </c>
      <c r="AA25" s="52">
        <v>70</v>
      </c>
      <c r="AB25" s="55">
        <v>2</v>
      </c>
      <c r="AC25" s="56" t="s">
        <v>41</v>
      </c>
      <c r="AD25" s="57">
        <v>1</v>
      </c>
      <c r="AE25" s="33"/>
      <c r="AF25" s="19" t="s">
        <v>99</v>
      </c>
      <c r="AG25" s="97"/>
      <c r="AH25" s="97"/>
      <c r="AI25" s="97"/>
      <c r="AP25" s="112">
        <v>1</v>
      </c>
      <c r="AQ25" s="113" t="str">
        <f>$B$30</f>
        <v>Uruguay</v>
      </c>
      <c r="AR25" s="114">
        <f>IF($K$31&gt;$I$31,0,IF($K$31&lt;$I$31,3,IF($K$31="",0,IF($I$31=$K$31,1,""))))+IF($I$33&gt;$K$33,0,IF($I$33&lt;$K$33,3,IF($I$33="",0,IF($I$33=$K$33,1,""))))+IF($I$29&gt;$K$29,3,IF($I$29&lt;$K$29,0,IF($I$29="",0,IF($I$29=$K$29,1,""))))</f>
        <v>7</v>
      </c>
      <c r="AS25" s="114">
        <f>$I$29+$I$31+$K$33</f>
        <v>5</v>
      </c>
      <c r="AT25" s="114">
        <f>$K$29+$K$31+$I$33</f>
        <v>2</v>
      </c>
      <c r="AU25" s="114">
        <f>AS25-AT25</f>
        <v>3</v>
      </c>
      <c r="AV25" s="115"/>
    </row>
    <row r="26" spans="1:48" ht="12.75" customHeight="1" thickBot="1">
      <c r="A26" s="176"/>
      <c r="B26" s="60" t="s">
        <v>92</v>
      </c>
      <c r="C26" s="43" t="s">
        <v>100</v>
      </c>
      <c r="D26" s="44" t="s">
        <v>37</v>
      </c>
      <c r="E26" s="45" t="s">
        <v>92</v>
      </c>
      <c r="F26" s="46" t="s">
        <v>39</v>
      </c>
      <c r="G26" s="43" t="s">
        <v>87</v>
      </c>
      <c r="H26" s="47">
        <v>37</v>
      </c>
      <c r="I26" s="48">
        <v>0</v>
      </c>
      <c r="J26" s="49" t="s">
        <v>41</v>
      </c>
      <c r="K26" s="48">
        <v>2</v>
      </c>
      <c r="L26" s="43">
        <f>IF($I$26="","",IF($I$26&gt;$K$26,1,IF($I$26&lt;$K$26,2,IF($I$26=$K$26,"x"))))</f>
        <v>2</v>
      </c>
      <c r="M26" s="23"/>
      <c r="N26" s="39" t="s">
        <v>32</v>
      </c>
      <c r="O26" s="33" t="s">
        <v>101</v>
      </c>
      <c r="P26" s="33"/>
      <c r="Q26" s="33" t="s">
        <v>102</v>
      </c>
      <c r="R26" s="39" t="s">
        <v>32</v>
      </c>
      <c r="S26" s="68"/>
      <c r="T26" s="68"/>
      <c r="U26" s="61"/>
      <c r="AE26" s="67"/>
      <c r="AF26" s="39" t="s">
        <v>32</v>
      </c>
      <c r="AG26" s="69"/>
      <c r="AH26" s="116" t="s">
        <v>103</v>
      </c>
      <c r="AI26" s="116"/>
      <c r="AJ26" s="71"/>
      <c r="AK26" s="67"/>
      <c r="AL26" s="67"/>
      <c r="AP26" s="112">
        <v>2</v>
      </c>
      <c r="AQ26" s="119" t="str">
        <f>$B$33</f>
        <v>Italien</v>
      </c>
      <c r="AR26" s="120">
        <f>IF($K$30&gt;$I$30,3,IF($K$30&lt;$I$30,0,IF($K$30="",0,IF($K$30=$I$30,1,""))))+IF($I$32&gt;$K$32,3,IF($I$32&lt;$K$32,0,IF($I$32="",0,IF($I$32=$K$32,1,""))))+IF($K$33&gt;$I$33,0,IF($K$33&lt;$I$33,3,IF($K$33="",0,IF($K$33=$I$33,1,""))))</f>
        <v>5</v>
      </c>
      <c r="AS26" s="120">
        <f>$K$30+$I$32+$I$33</f>
        <v>4</v>
      </c>
      <c r="AT26" s="120">
        <f>$I$30+$K$32+$K$33</f>
        <v>2</v>
      </c>
      <c r="AU26" s="120">
        <f>AS26-AT26</f>
        <v>2</v>
      </c>
      <c r="AV26" s="121"/>
    </row>
    <row r="27" spans="1:48" ht="12.75" customHeight="1" thickBot="1">
      <c r="A27" s="177"/>
      <c r="B27" s="72"/>
      <c r="C27" s="43" t="s">
        <v>100</v>
      </c>
      <c r="D27" s="44" t="s">
        <v>37</v>
      </c>
      <c r="E27" s="45" t="s">
        <v>88</v>
      </c>
      <c r="F27" s="46" t="s">
        <v>39</v>
      </c>
      <c r="G27" s="43" t="s">
        <v>91</v>
      </c>
      <c r="H27" s="47">
        <v>38</v>
      </c>
      <c r="I27" s="48">
        <v>1</v>
      </c>
      <c r="J27" s="49" t="s">
        <v>41</v>
      </c>
      <c r="K27" s="48">
        <v>1</v>
      </c>
      <c r="L27" s="43" t="str">
        <f>IF($I$27="","",IF($I$27&gt;$K$27,1,IF($I$27&lt;$K$27,2,IF($I$27=$K$27,"x"))))</f>
        <v>x</v>
      </c>
      <c r="M27" s="23"/>
      <c r="N27" s="52">
        <v>53</v>
      </c>
      <c r="O27" s="73" t="str">
        <f>IF(K20="","",$AQ$11)</f>
        <v>Spanien</v>
      </c>
      <c r="P27" s="54" t="s">
        <v>39</v>
      </c>
      <c r="Q27" s="73" t="str">
        <f>IF(K13="","",$AQ$5)</f>
        <v>Mexiko</v>
      </c>
      <c r="R27" s="52">
        <v>54</v>
      </c>
      <c r="S27" s="55">
        <v>3</v>
      </c>
      <c r="T27" s="56" t="s">
        <v>41</v>
      </c>
      <c r="U27" s="57">
        <v>1</v>
      </c>
      <c r="W27" s="32"/>
      <c r="X27" s="61" t="s">
        <v>104</v>
      </c>
      <c r="Y27" s="33"/>
      <c r="Z27" s="50"/>
      <c r="AA27" s="32"/>
      <c r="AB27" s="62"/>
      <c r="AC27" s="62"/>
      <c r="AD27" s="61"/>
      <c r="AF27" s="52">
        <v>82</v>
      </c>
      <c r="AG27" s="117" t="str">
        <f>IF($AM$22=$AK$22,"",IF($AK$22&gt;$AM$22,$AG$22,$AI$22))</f>
        <v>Spanien</v>
      </c>
      <c r="AH27" s="77"/>
      <c r="AI27" s="77"/>
      <c r="AJ27" s="78"/>
      <c r="AK27" s="68"/>
      <c r="AL27" s="68"/>
      <c r="AP27" s="112">
        <v>3</v>
      </c>
      <c r="AQ27" s="113" t="str">
        <f>$B$32</f>
        <v>England</v>
      </c>
      <c r="AR27" s="114">
        <f>IF($I$30&gt;$K$30,3,IF($I$30&lt;$K$30,0,IF($I$30="",0,IF($I$30=$K$30,1,""))))+IF($K$31&gt;$I$31,3,IF($K$31&lt;$I$31,0,IF($K$31="",0,IF($I$31=$K$31,1,""))))+IF($I$34&gt;$K$34,0,IF($I$34&lt;$K$34,3,IF($I$34="",0,IF($I$34=$K$34,1,""))))</f>
        <v>4</v>
      </c>
      <c r="AS27" s="114">
        <f>$I$30+$K$31+$K$34</f>
        <v>4</v>
      </c>
      <c r="AT27" s="114">
        <f>$K$30+$I$31+$I$34</f>
        <v>3</v>
      </c>
      <c r="AU27" s="114">
        <f>AS27-AT27</f>
        <v>1</v>
      </c>
      <c r="AV27" s="115"/>
    </row>
    <row r="28" spans="1:48" s="94" customFormat="1" ht="12.75" customHeight="1">
      <c r="A28" s="18" t="s">
        <v>178</v>
      </c>
      <c r="B28" s="81"/>
      <c r="C28" s="82"/>
      <c r="D28" s="83"/>
      <c r="E28" s="84"/>
      <c r="F28" s="85"/>
      <c r="G28" s="86"/>
      <c r="H28" s="18"/>
      <c r="I28" s="82"/>
      <c r="J28" s="82"/>
      <c r="K28" s="82"/>
      <c r="L28" s="87"/>
      <c r="M28" s="18"/>
      <c r="N28" s="88"/>
      <c r="O28" s="89"/>
      <c r="P28" s="89"/>
      <c r="Q28" s="89"/>
      <c r="R28" s="91"/>
      <c r="S28" s="91"/>
      <c r="T28" s="91"/>
      <c r="U28" s="92"/>
      <c r="V28" s="18"/>
      <c r="W28" s="91"/>
      <c r="X28" s="33" t="s">
        <v>105</v>
      </c>
      <c r="Y28" s="91"/>
      <c r="Z28" s="91"/>
      <c r="AA28" s="91"/>
      <c r="AB28" s="91"/>
      <c r="AC28" s="91"/>
      <c r="AD28" s="91"/>
      <c r="AE28" s="89"/>
      <c r="AF28" s="86"/>
      <c r="AG28" s="18"/>
      <c r="AH28" s="18"/>
      <c r="AI28" s="18"/>
      <c r="AJ28" s="18"/>
      <c r="AK28" s="18"/>
      <c r="AL28" s="18"/>
      <c r="AM28" s="18"/>
      <c r="AN28" s="11"/>
      <c r="AO28" s="110"/>
      <c r="AP28" s="118">
        <v>4</v>
      </c>
      <c r="AQ28" s="113" t="str">
        <f>$B$31</f>
        <v>Costa Rica</v>
      </c>
      <c r="AR28" s="114">
        <f>IF($I$29&gt;$K$29,0,IF($I$29&lt;$K$29,3,IF($I$29="",0,IF($I$29=$K$29,1,""))))+IF($I$32&gt;$K$32,0,IF($I$32&lt;$K$32,3,IF($I$32="",0,IF($I$32=$K$32,1,""))))+IF($K$34&gt;$I$34,0,IF($K$34&lt;$I$34,3,IF($K$34="",0,IF($K$34=$I$34,1,""))))</f>
        <v>0</v>
      </c>
      <c r="AS28" s="114">
        <f>$K$29+$K$32+$I$34</f>
        <v>0</v>
      </c>
      <c r="AT28" s="114">
        <f>$I$29+$I$32+$K$34</f>
        <v>6</v>
      </c>
      <c r="AU28" s="114">
        <f>AS28-AT28</f>
        <v>-6</v>
      </c>
      <c r="AV28" s="115"/>
    </row>
    <row r="29" spans="1:48" ht="12.75" customHeight="1" thickBot="1">
      <c r="A29" s="175" t="s">
        <v>106</v>
      </c>
      <c r="B29" s="42"/>
      <c r="C29" s="43" t="s">
        <v>70</v>
      </c>
      <c r="D29" s="44" t="s">
        <v>51</v>
      </c>
      <c r="E29" s="45" t="s">
        <v>107</v>
      </c>
      <c r="F29" s="46" t="s">
        <v>39</v>
      </c>
      <c r="G29" s="43" t="s">
        <v>108</v>
      </c>
      <c r="H29" s="47">
        <v>7</v>
      </c>
      <c r="I29" s="48">
        <v>2</v>
      </c>
      <c r="J29" s="49" t="s">
        <v>41</v>
      </c>
      <c r="K29" s="48">
        <v>0</v>
      </c>
      <c r="L29" s="43">
        <f>IF($I$29="","",IF($I$29&gt;$K$29,1,IF($I$29&lt;$K$29,2,IF($I$29=$K$29,"x"))))</f>
        <v>1</v>
      </c>
      <c r="M29" s="23"/>
      <c r="N29" s="62"/>
      <c r="O29" s="33"/>
      <c r="P29" s="33"/>
      <c r="Q29" s="33"/>
      <c r="R29" s="62"/>
      <c r="S29" s="62"/>
      <c r="T29" s="62"/>
      <c r="U29" s="62"/>
      <c r="W29" s="32"/>
      <c r="X29" s="33" t="s">
        <v>58</v>
      </c>
      <c r="Y29" s="33"/>
      <c r="Z29" s="33" t="s">
        <v>58</v>
      </c>
      <c r="AA29" s="32"/>
      <c r="AB29" s="62"/>
      <c r="AC29" s="62"/>
      <c r="AD29" s="61"/>
      <c r="AE29" s="62"/>
      <c r="AF29" s="12" t="s">
        <v>109</v>
      </c>
      <c r="AG29" s="12"/>
      <c r="AH29" s="12"/>
      <c r="AI29" s="12"/>
      <c r="AJ29" s="12"/>
      <c r="AK29" s="12"/>
      <c r="AL29" s="12"/>
      <c r="AM29" s="12"/>
      <c r="AN29" s="18"/>
      <c r="AP29" s="24" t="s">
        <v>43</v>
      </c>
      <c r="AQ29" s="58"/>
      <c r="AR29" s="122"/>
      <c r="AS29" s="122"/>
      <c r="AT29" s="99"/>
      <c r="AU29" s="99"/>
      <c r="AV29" s="123" t="s">
        <v>44</v>
      </c>
    </row>
    <row r="30" spans="1:48" ht="12.75" customHeight="1" thickBot="1">
      <c r="A30" s="176"/>
      <c r="B30" s="60" t="s">
        <v>107</v>
      </c>
      <c r="C30" s="43" t="s">
        <v>90</v>
      </c>
      <c r="D30" s="44" t="s">
        <v>110</v>
      </c>
      <c r="E30" s="45" t="s">
        <v>111</v>
      </c>
      <c r="F30" s="46" t="s">
        <v>39</v>
      </c>
      <c r="G30" s="43" t="s">
        <v>112</v>
      </c>
      <c r="H30" s="47">
        <v>8</v>
      </c>
      <c r="I30" s="48">
        <v>1</v>
      </c>
      <c r="J30" s="49" t="s">
        <v>41</v>
      </c>
      <c r="K30" s="48">
        <v>1</v>
      </c>
      <c r="L30" s="43" t="str">
        <f>IF($I$30="","",IF($I$30&gt;$K$30,1,IF($I$30&lt;$K$30,2,IF($I$30=$K$30,"x"))))</f>
        <v>x</v>
      </c>
      <c r="M30" s="23"/>
      <c r="N30" s="32"/>
      <c r="O30" s="33"/>
      <c r="P30" s="33"/>
      <c r="Q30" s="33"/>
      <c r="R30" s="32"/>
      <c r="S30" s="62"/>
      <c r="T30" s="62"/>
      <c r="U30" s="61"/>
      <c r="W30" s="39" t="s">
        <v>32</v>
      </c>
      <c r="X30" s="33" t="s">
        <v>113</v>
      </c>
      <c r="Y30" s="33"/>
      <c r="Z30" s="33" t="s">
        <v>114</v>
      </c>
      <c r="AA30" s="39" t="s">
        <v>32</v>
      </c>
      <c r="AB30" s="68"/>
      <c r="AC30" s="68"/>
      <c r="AD30" s="61"/>
      <c r="AE30" s="33"/>
      <c r="AF30" s="19" t="s">
        <v>115</v>
      </c>
      <c r="AG30" s="19"/>
      <c r="AH30" s="19"/>
      <c r="AI30" s="19"/>
      <c r="AJ30" s="19"/>
      <c r="AK30" s="19"/>
      <c r="AL30" s="19"/>
      <c r="AM30" s="19"/>
      <c r="AN30" s="12"/>
      <c r="AP30" s="59"/>
      <c r="AQ30" s="100"/>
      <c r="AR30" s="99"/>
      <c r="AS30" s="99"/>
      <c r="AT30" s="99"/>
      <c r="AU30" s="99"/>
      <c r="AV30" s="100"/>
    </row>
    <row r="31" spans="1:48" ht="12.75" customHeight="1" thickBot="1">
      <c r="A31" s="176"/>
      <c r="B31" s="60" t="s">
        <v>108</v>
      </c>
      <c r="C31" s="43" t="s">
        <v>77</v>
      </c>
      <c r="D31" s="44" t="s">
        <v>116</v>
      </c>
      <c r="E31" s="45" t="s">
        <v>107</v>
      </c>
      <c r="F31" s="46" t="s">
        <v>39</v>
      </c>
      <c r="G31" s="43" t="s">
        <v>111</v>
      </c>
      <c r="H31" s="47">
        <v>21</v>
      </c>
      <c r="I31" s="48">
        <v>2</v>
      </c>
      <c r="J31" s="49" t="s">
        <v>41</v>
      </c>
      <c r="K31" s="48">
        <v>1</v>
      </c>
      <c r="L31" s="43">
        <f>IF($I$31="","",IF($I$31&gt;$K$31,1,IF($I$31&lt;$K$31,2,IF($I$31=$K$31,"x"))))</f>
        <v>1</v>
      </c>
      <c r="M31" s="23"/>
      <c r="N31" s="32"/>
      <c r="O31" s="61" t="s">
        <v>94</v>
      </c>
      <c r="P31" s="33"/>
      <c r="Q31" s="33"/>
      <c r="R31" s="32"/>
      <c r="S31" s="62"/>
      <c r="T31" s="62"/>
      <c r="U31" s="61"/>
      <c r="W31" s="52">
        <v>71</v>
      </c>
      <c r="X31" s="53" t="str">
        <f>IF($S$54=$U$54,"",IF($S$54&gt;$U$54,$O$54,$Q$54))</f>
        <v>Argentinien</v>
      </c>
      <c r="Y31" s="54" t="s">
        <v>39</v>
      </c>
      <c r="Z31" s="53" t="str">
        <f>IF($S$61=$U$61,"",IF($S$61&gt;$U$61,$O$61,$Q$61))</f>
        <v>Portugal</v>
      </c>
      <c r="AA31" s="52">
        <v>72</v>
      </c>
      <c r="AB31" s="55">
        <v>2</v>
      </c>
      <c r="AC31" s="56" t="s">
        <v>41</v>
      </c>
      <c r="AD31" s="57">
        <v>1</v>
      </c>
      <c r="AE31" s="33"/>
      <c r="AF31" s="19" t="s">
        <v>117</v>
      </c>
      <c r="AG31" s="19"/>
      <c r="AH31" s="19"/>
      <c r="AI31" s="19"/>
      <c r="AJ31" s="19"/>
      <c r="AK31" s="19"/>
      <c r="AL31" s="19"/>
      <c r="AM31" s="19"/>
      <c r="AN31" s="19"/>
      <c r="AP31" s="24" t="s">
        <v>118</v>
      </c>
      <c r="AQ31" s="25"/>
      <c r="AR31" s="26" t="s">
        <v>12</v>
      </c>
      <c r="AS31" s="27" t="s">
        <v>13</v>
      </c>
      <c r="AT31" s="27" t="s">
        <v>14</v>
      </c>
      <c r="AU31" s="27" t="s">
        <v>15</v>
      </c>
      <c r="AV31" s="25" t="s">
        <v>16</v>
      </c>
    </row>
    <row r="32" spans="1:48" ht="12.75" customHeight="1" thickBot="1">
      <c r="A32" s="176"/>
      <c r="B32" s="60" t="s">
        <v>111</v>
      </c>
      <c r="C32" s="43" t="s">
        <v>97</v>
      </c>
      <c r="D32" s="44" t="s">
        <v>46</v>
      </c>
      <c r="E32" s="45" t="s">
        <v>112</v>
      </c>
      <c r="F32" s="46" t="s">
        <v>39</v>
      </c>
      <c r="G32" s="43" t="s">
        <v>108</v>
      </c>
      <c r="H32" s="47">
        <v>24</v>
      </c>
      <c r="I32" s="48">
        <v>2</v>
      </c>
      <c r="J32" s="49" t="s">
        <v>41</v>
      </c>
      <c r="K32" s="48">
        <v>0</v>
      </c>
      <c r="L32" s="43">
        <f>IF($I$32="","",IF($I$32&gt;$K$32,1,IF($I$32&lt;$K$32,2,IF($I$32=$K$32,"x"))))</f>
        <v>1</v>
      </c>
      <c r="M32" s="23"/>
      <c r="N32" s="32"/>
      <c r="O32" s="33" t="s">
        <v>119</v>
      </c>
      <c r="P32" s="33"/>
      <c r="Q32" s="33"/>
      <c r="R32" s="32"/>
      <c r="S32" s="62"/>
      <c r="T32" s="62"/>
      <c r="U32" s="61"/>
      <c r="AE32" s="9"/>
      <c r="AF32" s="9"/>
      <c r="AG32" s="9"/>
      <c r="AH32" s="9"/>
      <c r="AI32" s="9"/>
      <c r="AJ32" s="9"/>
      <c r="AK32" s="9"/>
      <c r="AL32" s="9"/>
      <c r="AM32" s="67"/>
      <c r="AN32" s="19"/>
      <c r="AO32" s="124"/>
      <c r="AP32" s="125">
        <v>1</v>
      </c>
      <c r="AQ32" s="126" t="str">
        <f>$B$39</f>
        <v>Frankreich</v>
      </c>
      <c r="AR32" s="127">
        <f>IF($K$37&gt;$I$37,0,IF($K$37&lt;$I$37,3,IF($K$37="",0,IF($I$37=$K$37,1,""))))+IF($I$38&gt;$K$38,0,IF($I$38&lt;$K$38,3,IF($I$38="",0,IF($I$38=$K$38,1,""))))+IF($I$41&gt;$K$41,0,IF($I$41&lt;$K$41,3,IF($I$41="",0,IF($I$41=$K$41,1,""))))</f>
        <v>7</v>
      </c>
      <c r="AS32" s="127">
        <f>$I$37+$K$38+$K$41</f>
        <v>5</v>
      </c>
      <c r="AT32" s="127">
        <f>$K$37+$I$38+$I$41</f>
        <v>1</v>
      </c>
      <c r="AU32" s="127">
        <f>AS32-AT32</f>
        <v>4</v>
      </c>
      <c r="AV32" s="127"/>
    </row>
    <row r="33" spans="1:48" ht="12.75" customHeight="1" thickBot="1">
      <c r="A33" s="176"/>
      <c r="B33" s="60" t="s">
        <v>112</v>
      </c>
      <c r="C33" s="43" t="s">
        <v>100</v>
      </c>
      <c r="D33" s="44" t="s">
        <v>46</v>
      </c>
      <c r="E33" s="45" t="s">
        <v>112</v>
      </c>
      <c r="F33" s="46" t="s">
        <v>39</v>
      </c>
      <c r="G33" s="43" t="s">
        <v>107</v>
      </c>
      <c r="H33" s="47">
        <v>39</v>
      </c>
      <c r="I33" s="48">
        <v>1</v>
      </c>
      <c r="J33" s="49" t="s">
        <v>41</v>
      </c>
      <c r="K33" s="48">
        <v>1</v>
      </c>
      <c r="L33" s="43" t="str">
        <f>IF($I$33="","",IF($I$33&gt;$K$33,1,IF($I$33&lt;$K$33,2,IF($I$33=$K$33,"x"))))</f>
        <v>x</v>
      </c>
      <c r="N33" s="39" t="s">
        <v>32</v>
      </c>
      <c r="O33" s="33" t="s">
        <v>120</v>
      </c>
      <c r="P33" s="33"/>
      <c r="Q33" s="33" t="s">
        <v>121</v>
      </c>
      <c r="R33" s="39" t="s">
        <v>32</v>
      </c>
      <c r="S33" s="68"/>
      <c r="T33" s="68"/>
      <c r="U33" s="61"/>
      <c r="AF33" s="12" t="s">
        <v>122</v>
      </c>
      <c r="AG33" s="12"/>
      <c r="AH33" s="12"/>
      <c r="AI33" s="12"/>
      <c r="AJ33" s="12"/>
      <c r="AK33" s="12"/>
      <c r="AL33" s="12"/>
      <c r="AM33" s="12"/>
      <c r="AN33" s="128">
        <v>165</v>
      </c>
      <c r="AP33" s="125">
        <v>2</v>
      </c>
      <c r="AQ33" s="126" t="str">
        <f>$B$37</f>
        <v>Schweiz</v>
      </c>
      <c r="AR33" s="127">
        <f>IF($I$36&gt;$K$36,3,IF($I$36&lt;$K$36,0,IF($I$36="",0,IF($I$36=$K$36,1,""))))+IF($I$38&gt;$K$38,3,IF($I$38&lt;$K$38,0,IF($I$38="",0,IF($I$38=$K$38,1,""))))+IF($K$40&gt;$I$40,3,IF($K$40&lt;$I$40,0,IF($K$40="",0,IF($K$40=$I$40,1,""))))</f>
        <v>7</v>
      </c>
      <c r="AS33" s="127">
        <f>$I$36+$I$38+$K$40</f>
        <v>3</v>
      </c>
      <c r="AT33" s="127">
        <f>$K$36+$K$38+$I$40</f>
        <v>0</v>
      </c>
      <c r="AU33" s="127">
        <f>AS33-AT33</f>
        <v>3</v>
      </c>
      <c r="AV33" s="127"/>
    </row>
    <row r="34" spans="1:48" ht="12.75" customHeight="1" thickBot="1">
      <c r="A34" s="177"/>
      <c r="B34" s="72"/>
      <c r="C34" s="43" t="s">
        <v>100</v>
      </c>
      <c r="D34" s="44" t="s">
        <v>46</v>
      </c>
      <c r="E34" s="45" t="s">
        <v>108</v>
      </c>
      <c r="F34" s="46" t="s">
        <v>39</v>
      </c>
      <c r="G34" s="43" t="s">
        <v>111</v>
      </c>
      <c r="H34" s="47">
        <v>40</v>
      </c>
      <c r="I34" s="48">
        <v>0</v>
      </c>
      <c r="J34" s="49" t="s">
        <v>41</v>
      </c>
      <c r="K34" s="48">
        <v>2</v>
      </c>
      <c r="L34" s="43">
        <f>IF($I$34="","",IF($I$34&gt;$K$34,1,IF($I$34&lt;$K$34,2,IF($I$34=$K$34,"x"))))</f>
        <v>2</v>
      </c>
      <c r="N34" s="52">
        <v>55</v>
      </c>
      <c r="O34" s="73" t="str">
        <f>IF(K34="","",$AQ$25)</f>
        <v>Uruguay</v>
      </c>
      <c r="P34" s="54" t="s">
        <v>39</v>
      </c>
      <c r="Q34" s="73" t="str">
        <f>IF(K27="","",$AQ$19)</f>
        <v>Elfenbeinküste</v>
      </c>
      <c r="R34" s="52">
        <v>56</v>
      </c>
      <c r="S34" s="55">
        <v>2</v>
      </c>
      <c r="T34" s="56" t="s">
        <v>41</v>
      </c>
      <c r="U34" s="57">
        <v>1</v>
      </c>
      <c r="AD34" s="131"/>
      <c r="AE34" s="51"/>
      <c r="AF34" s="86"/>
      <c r="AG34" s="18"/>
      <c r="AH34" s="18"/>
      <c r="AI34" s="18"/>
      <c r="AJ34" s="18"/>
      <c r="AK34" s="18"/>
      <c r="AL34" s="18"/>
      <c r="AM34" s="18"/>
      <c r="AN34" s="12"/>
      <c r="AP34" s="125">
        <v>3</v>
      </c>
      <c r="AQ34" s="126" t="str">
        <f>$B$38</f>
        <v>Ecuador</v>
      </c>
      <c r="AR34" s="127">
        <f>IF($K$36&gt;$I$36,3,IF($K$36&lt;$I$36,0,IF($K$36="",0,IF($I$36=$K$36,1,""))))+IF($I$39&gt;$K$39,0,IF($I$39&lt;$K$39,3,IF($I$39="",0,IF($I$39=$K$39,1,""))))+IF($K$41&gt;$I$41,0,IF($K$41&lt;$I$41,3,IF($K$41="",0,IF($K$41=$I$41,1,""))))</f>
        <v>3</v>
      </c>
      <c r="AS34" s="127">
        <f>$K$36+$K$39+$I$41</f>
        <v>2</v>
      </c>
      <c r="AT34" s="127">
        <f>$I$36+$I$39+$K$41</f>
        <v>3</v>
      </c>
      <c r="AU34" s="127">
        <f>AS34-AT34</f>
        <v>-1</v>
      </c>
      <c r="AV34" s="127"/>
    </row>
    <row r="35" spans="1:48" s="94" customFormat="1" ht="12.75" customHeight="1">
      <c r="A35" s="18" t="s">
        <v>178</v>
      </c>
      <c r="B35" s="132"/>
      <c r="C35" s="82"/>
      <c r="D35" s="133"/>
      <c r="E35" s="84"/>
      <c r="F35" s="85"/>
      <c r="G35" s="86"/>
      <c r="H35" s="18"/>
      <c r="I35" s="134"/>
      <c r="J35" s="134"/>
      <c r="K35" s="134"/>
      <c r="L35" s="135"/>
      <c r="M35" s="18"/>
      <c r="N35" s="86"/>
      <c r="O35" s="18"/>
      <c r="P35" s="18"/>
      <c r="Q35" s="18"/>
      <c r="R35" s="86"/>
      <c r="S35" s="82"/>
      <c r="T35" s="82"/>
      <c r="U35" s="134"/>
      <c r="V35" s="18"/>
      <c r="W35" s="86"/>
      <c r="X35" s="18"/>
      <c r="Y35" s="18"/>
      <c r="Z35" s="18"/>
      <c r="AA35" s="86"/>
      <c r="AB35" s="82"/>
      <c r="AC35" s="82"/>
      <c r="AD35" s="134"/>
      <c r="AE35" s="18"/>
      <c r="AF35" s="7"/>
      <c r="AG35" s="136" t="s">
        <v>123</v>
      </c>
      <c r="AH35" s="137" t="s">
        <v>179</v>
      </c>
      <c r="AI35" s="138"/>
      <c r="AJ35" s="138"/>
      <c r="AK35" s="138"/>
      <c r="AL35" s="138"/>
      <c r="AM35" s="138"/>
      <c r="AN35" s="139"/>
      <c r="AO35" s="110"/>
      <c r="AP35" s="140">
        <v>4</v>
      </c>
      <c r="AQ35" s="129" t="str">
        <f>$B$40</f>
        <v>Honduras</v>
      </c>
      <c r="AR35" s="130">
        <f>IF($I$37&gt;$K$37,0,IF($I$37&lt;$K$37,3,IF($I$37="",0,IF($I$37=$K$37,1,""))))+IF($K$39&gt;$I$39,0,IF($K$39&lt;$I$39,3,IF($K$39="",0,IF($K$39=$I$39,1,""))))+IF($K$40&gt;$I$40,0,IF($K$40&lt;$I$40,3,IF($K$40="",0,IF($I$40=$K$40,1,""))))</f>
        <v>0</v>
      </c>
      <c r="AS35" s="130">
        <f>$K$37+$I$39+$I$40</f>
        <v>0</v>
      </c>
      <c r="AT35" s="130">
        <f>$I$37+$K$39+$K$40</f>
        <v>6</v>
      </c>
      <c r="AU35" s="130">
        <f>AS35-AT35</f>
        <v>-6</v>
      </c>
      <c r="AV35" s="130"/>
    </row>
    <row r="36" spans="1:48" ht="12.75" customHeight="1">
      <c r="A36" s="175" t="s">
        <v>124</v>
      </c>
      <c r="B36" s="42"/>
      <c r="C36" s="43" t="s">
        <v>90</v>
      </c>
      <c r="D36" s="44" t="s">
        <v>46</v>
      </c>
      <c r="E36" s="45" t="s">
        <v>125</v>
      </c>
      <c r="F36" s="46" t="s">
        <v>39</v>
      </c>
      <c r="G36" s="43" t="s">
        <v>126</v>
      </c>
      <c r="H36" s="47">
        <v>9</v>
      </c>
      <c r="I36" s="48">
        <v>1</v>
      </c>
      <c r="J36" s="49" t="s">
        <v>41</v>
      </c>
      <c r="K36" s="48">
        <v>0</v>
      </c>
      <c r="L36" s="43">
        <f>IF($I$36="","",IF($I$36&gt;$K$36,1,IF($I$36&lt;$K$36,2,IF($I$36=$K$36,"x"))))</f>
        <v>1</v>
      </c>
      <c r="W36" s="12" t="s">
        <v>127</v>
      </c>
      <c r="AG36" s="136" t="s">
        <v>128</v>
      </c>
      <c r="AH36" s="137"/>
      <c r="AI36" s="138"/>
      <c r="AJ36" s="138"/>
      <c r="AK36" s="138"/>
      <c r="AL36" s="138"/>
      <c r="AM36" s="138"/>
      <c r="AN36" s="139"/>
      <c r="AP36" s="24" t="s">
        <v>43</v>
      </c>
      <c r="AQ36" s="141"/>
      <c r="AR36" s="141"/>
      <c r="AS36" s="141"/>
      <c r="AT36" s="142"/>
      <c r="AU36" s="142"/>
      <c r="AV36" s="24" t="s">
        <v>44</v>
      </c>
    </row>
    <row r="37" spans="1:48" ht="12.75" customHeight="1">
      <c r="A37" s="176"/>
      <c r="B37" s="60" t="s">
        <v>125</v>
      </c>
      <c r="C37" s="43" t="s">
        <v>90</v>
      </c>
      <c r="D37" s="44" t="s">
        <v>51</v>
      </c>
      <c r="E37" s="45" t="s">
        <v>129</v>
      </c>
      <c r="F37" s="46" t="s">
        <v>39</v>
      </c>
      <c r="G37" s="43" t="s">
        <v>130</v>
      </c>
      <c r="H37" s="47">
        <v>10</v>
      </c>
      <c r="I37" s="48">
        <v>3</v>
      </c>
      <c r="J37" s="49" t="s">
        <v>41</v>
      </c>
      <c r="K37" s="48">
        <v>0</v>
      </c>
      <c r="L37" s="43">
        <f>IF($I$37="","",IF($I$37&gt;$K$37,1,IF($I$37&lt;$K$37,2,IF($I$37=$K$37,"x"))))</f>
        <v>1</v>
      </c>
      <c r="N37" s="32"/>
      <c r="O37" s="61" t="s">
        <v>79</v>
      </c>
      <c r="P37" s="33"/>
      <c r="Q37" s="33"/>
      <c r="R37" s="32"/>
      <c r="S37" s="62"/>
      <c r="T37" s="62"/>
      <c r="U37" s="61"/>
      <c r="W37" s="19" t="s">
        <v>5</v>
      </c>
      <c r="AG37" s="136" t="s">
        <v>131</v>
      </c>
      <c r="AH37" s="137"/>
      <c r="AI37" s="138"/>
      <c r="AJ37" s="138"/>
      <c r="AK37" s="138"/>
      <c r="AL37" s="138"/>
      <c r="AM37" s="138"/>
      <c r="AN37" s="139"/>
      <c r="AP37" s="59"/>
      <c r="AQ37" s="59"/>
      <c r="AR37" s="99"/>
      <c r="AS37" s="99"/>
      <c r="AT37" s="99"/>
      <c r="AU37" s="99"/>
      <c r="AV37" s="100"/>
    </row>
    <row r="38" spans="1:48" ht="12.75" customHeight="1" thickBot="1">
      <c r="A38" s="176"/>
      <c r="B38" s="60" t="s">
        <v>126</v>
      </c>
      <c r="C38" s="43" t="s">
        <v>97</v>
      </c>
      <c r="D38" s="44" t="s">
        <v>51</v>
      </c>
      <c r="E38" s="45" t="s">
        <v>125</v>
      </c>
      <c r="F38" s="46" t="s">
        <v>39</v>
      </c>
      <c r="G38" s="43" t="s">
        <v>129</v>
      </c>
      <c r="H38" s="47">
        <v>25</v>
      </c>
      <c r="I38" s="48">
        <v>0</v>
      </c>
      <c r="J38" s="49" t="s">
        <v>41</v>
      </c>
      <c r="K38" s="48">
        <v>0</v>
      </c>
      <c r="L38" s="43" t="str">
        <f>IF($I$38="","",IF($I$38&gt;$K$38,1,IF($I$38&lt;$K$38,2,IF($I$38=$K$38,"x"))))</f>
        <v>x</v>
      </c>
      <c r="N38" s="32"/>
      <c r="O38" s="33" t="s">
        <v>132</v>
      </c>
      <c r="P38" s="33"/>
      <c r="Q38" s="33"/>
      <c r="R38" s="32"/>
      <c r="S38" s="62"/>
      <c r="T38" s="62"/>
      <c r="U38" s="61"/>
      <c r="W38" s="19" t="s">
        <v>133</v>
      </c>
      <c r="AG38" s="136" t="s">
        <v>134</v>
      </c>
      <c r="AH38" s="137"/>
      <c r="AI38" s="138"/>
      <c r="AJ38" s="138"/>
      <c r="AK38" s="138"/>
      <c r="AL38" s="138"/>
      <c r="AM38" s="138"/>
      <c r="AN38" s="139"/>
      <c r="AP38" s="24" t="s">
        <v>135</v>
      </c>
      <c r="AQ38" s="25"/>
      <c r="AR38" s="26" t="s">
        <v>12</v>
      </c>
      <c r="AS38" s="27" t="s">
        <v>13</v>
      </c>
      <c r="AT38" s="27" t="s">
        <v>14</v>
      </c>
      <c r="AU38" s="27" t="s">
        <v>15</v>
      </c>
      <c r="AV38" s="25" t="s">
        <v>16</v>
      </c>
    </row>
    <row r="39" spans="1:48" ht="12.75" customHeight="1" thickBot="1">
      <c r="A39" s="176"/>
      <c r="B39" s="60" t="s">
        <v>129</v>
      </c>
      <c r="C39" s="43" t="s">
        <v>136</v>
      </c>
      <c r="D39" s="44" t="s">
        <v>71</v>
      </c>
      <c r="E39" s="45" t="s">
        <v>130</v>
      </c>
      <c r="F39" s="46" t="s">
        <v>39</v>
      </c>
      <c r="G39" s="43" t="s">
        <v>126</v>
      </c>
      <c r="H39" s="47">
        <v>26</v>
      </c>
      <c r="I39" s="48">
        <v>0</v>
      </c>
      <c r="J39" s="49" t="s">
        <v>41</v>
      </c>
      <c r="K39" s="48">
        <v>1</v>
      </c>
      <c r="L39" s="43">
        <f>IF($I$39="","",IF($I$39&gt;$K$39,1,IF($I$39&lt;$K$39,2,IF($I$39=$K$39,"x"))))</f>
        <v>2</v>
      </c>
      <c r="N39" s="39" t="s">
        <v>32</v>
      </c>
      <c r="O39" s="33" t="s">
        <v>137</v>
      </c>
      <c r="P39" s="67"/>
      <c r="Q39" s="33" t="s">
        <v>138</v>
      </c>
      <c r="R39" s="39" t="s">
        <v>32</v>
      </c>
      <c r="S39" s="68"/>
      <c r="T39" s="68"/>
      <c r="U39" s="61"/>
      <c r="W39" s="19" t="s">
        <v>19</v>
      </c>
      <c r="AG39" s="136" t="s">
        <v>139</v>
      </c>
      <c r="AH39" s="174" t="s">
        <v>180</v>
      </c>
      <c r="AI39" s="173"/>
      <c r="AJ39" s="138"/>
      <c r="AK39" s="138"/>
      <c r="AL39" s="138"/>
      <c r="AM39" s="138"/>
      <c r="AN39" s="139"/>
      <c r="AP39" s="143">
        <v>1</v>
      </c>
      <c r="AQ39" s="144" t="str">
        <f>$B$44</f>
        <v>Argentinien</v>
      </c>
      <c r="AR39" s="145">
        <f>IF($I$43&gt;$K$43,3,IF($I$43&lt;$K$43,0,IF($I$43="",0,IF($I$43=$K$43,1,""))))+IF($I$45&gt;$K$45,3,IF($I$45&lt;$K$45,0,IF($K$45="",0,IF($I$45=$K$45,1,""))))+IF($K$47&gt;$I$47,3,IF($K$47&lt;$I$47,0,IF($K$47="",0,IF($K$47=$I$47,1,""))))</f>
        <v>7</v>
      </c>
      <c r="AS39" s="145">
        <f>$I$43+$I$45+$K$47</f>
        <v>5</v>
      </c>
      <c r="AT39" s="145">
        <f>$K$43+$K$45+$I$47</f>
        <v>1</v>
      </c>
      <c r="AU39" s="145">
        <f>AS39-AT39</f>
        <v>4</v>
      </c>
      <c r="AV39" s="145"/>
    </row>
    <row r="40" spans="1:48" ht="12.75" customHeight="1" thickBot="1">
      <c r="A40" s="176"/>
      <c r="B40" s="60" t="s">
        <v>130</v>
      </c>
      <c r="C40" s="43" t="s">
        <v>140</v>
      </c>
      <c r="D40" s="44" t="s">
        <v>37</v>
      </c>
      <c r="E40" s="45" t="s">
        <v>130</v>
      </c>
      <c r="F40" s="46" t="s">
        <v>39</v>
      </c>
      <c r="G40" s="43" t="s">
        <v>125</v>
      </c>
      <c r="H40" s="47">
        <v>43</v>
      </c>
      <c r="I40" s="48">
        <v>0</v>
      </c>
      <c r="J40" s="49" t="s">
        <v>41</v>
      </c>
      <c r="K40" s="48">
        <v>2</v>
      </c>
      <c r="L40" s="43">
        <f>IF($I$40="","",IF($I$40&gt;$K$40,1,IF($I$40&lt;$K$40,2,IF($I$40=$K$40,"x"))))</f>
        <v>2</v>
      </c>
      <c r="N40" s="52">
        <v>57</v>
      </c>
      <c r="O40" s="73" t="str">
        <f>IF(K41="","",$AQ$32)</f>
        <v>Frankreich</v>
      </c>
      <c r="P40" s="54" t="s">
        <v>39</v>
      </c>
      <c r="Q40" s="73" t="str">
        <f>IF(K48="","",$AQ$40)</f>
        <v>Bosnien-H.</v>
      </c>
      <c r="R40" s="52">
        <v>58</v>
      </c>
      <c r="S40" s="55">
        <v>2</v>
      </c>
      <c r="T40" s="56" t="s">
        <v>41</v>
      </c>
      <c r="U40" s="57">
        <v>1</v>
      </c>
      <c r="W40" s="19" t="s">
        <v>23</v>
      </c>
      <c r="AN40" s="146"/>
      <c r="AP40" s="143">
        <v>2</v>
      </c>
      <c r="AQ40" s="144" t="str">
        <f>$B$45</f>
        <v>Bosnien-H.</v>
      </c>
      <c r="AR40" s="145">
        <f>IF($K$43&gt;$I$43,3,IF($K$43&lt;$I$43,0,IF($K$43="",0,IF($K$43=$I$43,1,""))))+IF($I$46&gt;$K$46,0,IF($I$46&lt;$K$46,3,IF($I$46="",0,IF($I$46=$K$46,1,""))))+IF($K$48&gt;$I$48,0,IF($K$48&lt;$I$48,3,IF($K$48="",0,IF($I$48=$K$48,1,""))))</f>
        <v>6</v>
      </c>
      <c r="AS40" s="145">
        <f>$K$43+$K$46+$I$48</f>
        <v>4</v>
      </c>
      <c r="AT40" s="145">
        <f>$I$43+$I$46+$K$48</f>
        <v>1</v>
      </c>
      <c r="AU40" s="145">
        <f>AS40-AT40</f>
        <v>3</v>
      </c>
      <c r="AV40" s="145"/>
    </row>
    <row r="41" spans="1:48" ht="12.75" customHeight="1">
      <c r="A41" s="177"/>
      <c r="B41" s="72"/>
      <c r="C41" s="43" t="s">
        <v>140</v>
      </c>
      <c r="D41" s="44" t="s">
        <v>37</v>
      </c>
      <c r="E41" s="45" t="s">
        <v>126</v>
      </c>
      <c r="F41" s="46" t="s">
        <v>39</v>
      </c>
      <c r="G41" s="43" t="s">
        <v>129</v>
      </c>
      <c r="H41" s="47">
        <v>44</v>
      </c>
      <c r="I41" s="48">
        <v>1</v>
      </c>
      <c r="J41" s="49" t="s">
        <v>41</v>
      </c>
      <c r="K41" s="48">
        <v>2</v>
      </c>
      <c r="L41" s="43">
        <f>IF($I$41="","",IF($I$41&gt;$K$41,1,IF($I$41&lt;$K$41,2,IF($I$41=$K$41,"x"))))</f>
        <v>2</v>
      </c>
      <c r="N41" s="32"/>
      <c r="O41" s="33"/>
      <c r="P41" s="67"/>
      <c r="Q41" s="33"/>
      <c r="R41" s="32"/>
      <c r="S41" s="62"/>
      <c r="T41" s="62"/>
      <c r="U41" s="61"/>
      <c r="W41" s="19" t="s">
        <v>141</v>
      </c>
      <c r="AF41" s="86"/>
      <c r="AG41" s="18"/>
      <c r="AH41" s="18"/>
      <c r="AI41" s="18"/>
      <c r="AJ41" s="18"/>
      <c r="AK41" s="18"/>
      <c r="AL41" s="18"/>
      <c r="AM41" s="18"/>
      <c r="AP41" s="143">
        <v>3</v>
      </c>
      <c r="AQ41" s="147" t="str">
        <f>$B$47</f>
        <v>Nigeria</v>
      </c>
      <c r="AR41" s="148">
        <f>IF($I$44&gt;$K$44,0,IF($I$44&lt;$K$44,3,IF($I$44="",0,IF($I$44=$K$44,1,""))))+IF($K$46&gt;$I$46,0,IF($K$46&lt;$I$46,3,IF($K$46="",0,IF($K$46=$I$46,1,""))))+IF($I$47&gt;$K$47,3,IF($I$47&lt;$K$47,0,IF($I$47="",0,IF($I$47=$K$47,1,""))))</f>
        <v>4</v>
      </c>
      <c r="AS41" s="148">
        <f>$K$44+$I$46+$I$47</f>
        <v>3</v>
      </c>
      <c r="AT41" s="148">
        <f>$I$44+$K$46+$K$47</f>
        <v>3</v>
      </c>
      <c r="AU41" s="148">
        <f>AS41-AT41</f>
        <v>0</v>
      </c>
      <c r="AV41" s="148"/>
    </row>
    <row r="42" spans="1:48" s="94" customFormat="1" ht="12.75" customHeight="1">
      <c r="A42" s="18" t="s">
        <v>178</v>
      </c>
      <c r="B42" s="81"/>
      <c r="C42" s="82"/>
      <c r="D42" s="83"/>
      <c r="E42" s="84"/>
      <c r="F42" s="85"/>
      <c r="G42" s="86"/>
      <c r="H42" s="18"/>
      <c r="I42" s="149"/>
      <c r="J42" s="82"/>
      <c r="K42" s="149"/>
      <c r="L42" s="87"/>
      <c r="M42" s="18"/>
      <c r="N42" s="91"/>
      <c r="O42" s="91"/>
      <c r="P42" s="91"/>
      <c r="Q42" s="91"/>
      <c r="R42" s="91"/>
      <c r="S42" s="91"/>
      <c r="T42" s="91"/>
      <c r="U42" s="91"/>
      <c r="V42" s="18"/>
      <c r="W42" s="37" t="s">
        <v>142</v>
      </c>
      <c r="X42" s="18"/>
      <c r="Y42" s="18"/>
      <c r="Z42" s="18"/>
      <c r="AA42" s="86"/>
      <c r="AB42" s="82"/>
      <c r="AC42" s="82"/>
      <c r="AD42" s="134"/>
      <c r="AE42" s="18"/>
      <c r="AF42" s="7"/>
      <c r="AG42" s="11"/>
      <c r="AH42" s="11"/>
      <c r="AI42" s="11"/>
      <c r="AJ42" s="11"/>
      <c r="AK42" s="11"/>
      <c r="AL42" s="11"/>
      <c r="AM42" s="11"/>
      <c r="AN42" s="18"/>
      <c r="AO42" s="110"/>
      <c r="AP42" s="150">
        <v>4</v>
      </c>
      <c r="AQ42" s="144" t="str">
        <f>$B$46</f>
        <v>Iran</v>
      </c>
      <c r="AR42" s="145">
        <f>IF($K$44&gt;$I$44,0,IF($K$44&lt;$I$44,3,IF($K$44="",0,IF($I$44=$K$44,1,""))))+IF($I$45&gt;$K$45,0,IF($I$45&lt;$K$45,3,IF($I$45="",0,IF($I$45=$K$45,1,""))))+IF($K$48&gt;$I$48,3,IF($K$48&lt;$I$48,0,IF($K$48="",0,IF($K$48=$I$48,1,""))))</f>
        <v>0</v>
      </c>
      <c r="AS42" s="145">
        <f>$I$44+$K$45+$K$48</f>
        <v>0</v>
      </c>
      <c r="AT42" s="145">
        <f>$K$44+$I$45+$I$48</f>
        <v>7</v>
      </c>
      <c r="AU42" s="145">
        <f>AS42-AT42</f>
        <v>-7</v>
      </c>
      <c r="AV42" s="145"/>
    </row>
    <row r="43" spans="1:48" ht="12.75" customHeight="1">
      <c r="A43" s="175" t="s">
        <v>143</v>
      </c>
      <c r="B43" s="42"/>
      <c r="C43" s="43" t="s">
        <v>144</v>
      </c>
      <c r="D43" s="44" t="s">
        <v>71</v>
      </c>
      <c r="E43" s="45" t="s">
        <v>145</v>
      </c>
      <c r="F43" s="46" t="s">
        <v>39</v>
      </c>
      <c r="G43" s="43" t="s">
        <v>146</v>
      </c>
      <c r="H43" s="47">
        <v>11</v>
      </c>
      <c r="I43" s="48">
        <v>1</v>
      </c>
      <c r="J43" s="49" t="s">
        <v>41</v>
      </c>
      <c r="K43" s="48">
        <v>0</v>
      </c>
      <c r="L43" s="43">
        <f>IF($I$43="","",IF($I$43&gt;$K$43,1,IF($I$43&lt;$K$43,2,IF($I$43=$K$43,"x"))))</f>
        <v>1</v>
      </c>
      <c r="N43" s="32"/>
      <c r="O43" s="33"/>
      <c r="P43" s="33"/>
      <c r="Q43" s="33"/>
      <c r="R43" s="32"/>
      <c r="S43" s="62"/>
      <c r="T43" s="62"/>
      <c r="U43" s="61"/>
      <c r="AP43" s="24" t="s">
        <v>43</v>
      </c>
      <c r="AQ43" s="58"/>
      <c r="AR43" s="58"/>
      <c r="AS43" s="58"/>
      <c r="AT43" s="59"/>
      <c r="AU43" s="59"/>
      <c r="AV43" s="25" t="s">
        <v>44</v>
      </c>
    </row>
    <row r="44" spans="1:48" ht="12.75" customHeight="1">
      <c r="A44" s="176"/>
      <c r="B44" s="60" t="s">
        <v>145</v>
      </c>
      <c r="C44" s="43" t="s">
        <v>144</v>
      </c>
      <c r="D44" s="44" t="s">
        <v>51</v>
      </c>
      <c r="E44" s="45" t="s">
        <v>147</v>
      </c>
      <c r="F44" s="46" t="s">
        <v>39</v>
      </c>
      <c r="G44" s="43" t="s">
        <v>148</v>
      </c>
      <c r="H44" s="47">
        <v>12</v>
      </c>
      <c r="I44" s="48">
        <v>0</v>
      </c>
      <c r="J44" s="49" t="s">
        <v>41</v>
      </c>
      <c r="K44" s="48">
        <v>2</v>
      </c>
      <c r="L44" s="43">
        <f>IF($I$44="","",IF($I$44&gt;$K$44,1,IF($I$44&lt;$K$44,2,IF($I$44=$K$44,"x"))))</f>
        <v>2</v>
      </c>
      <c r="N44" s="32"/>
      <c r="O44" s="61" t="s">
        <v>80</v>
      </c>
      <c r="P44" s="33"/>
      <c r="Q44" s="33"/>
      <c r="R44" s="32"/>
      <c r="S44" s="62"/>
      <c r="T44" s="62"/>
      <c r="U44" s="61"/>
      <c r="W44" s="32"/>
      <c r="X44" s="61" t="s">
        <v>33</v>
      </c>
      <c r="Y44" s="33"/>
      <c r="Z44" s="50"/>
      <c r="AA44" s="32"/>
      <c r="AB44" s="62"/>
      <c r="AC44" s="62"/>
      <c r="AD44" s="61"/>
      <c r="AP44" s="59"/>
      <c r="AQ44" s="59"/>
      <c r="AR44" s="99"/>
      <c r="AS44" s="99"/>
      <c r="AT44" s="99"/>
      <c r="AU44" s="99"/>
      <c r="AV44" s="100"/>
    </row>
    <row r="45" spans="1:48" ht="12.75" customHeight="1" thickBot="1">
      <c r="A45" s="176"/>
      <c r="B45" s="60" t="s">
        <v>146</v>
      </c>
      <c r="C45" s="43" t="s">
        <v>136</v>
      </c>
      <c r="D45" s="44" t="s">
        <v>46</v>
      </c>
      <c r="E45" s="45" t="s">
        <v>145</v>
      </c>
      <c r="F45" s="46" t="s">
        <v>39</v>
      </c>
      <c r="G45" s="43" t="s">
        <v>147</v>
      </c>
      <c r="H45" s="47">
        <v>27</v>
      </c>
      <c r="I45" s="48">
        <v>3</v>
      </c>
      <c r="J45" s="49" t="s">
        <v>41</v>
      </c>
      <c r="K45" s="48">
        <v>0</v>
      </c>
      <c r="L45" s="43">
        <f>IF($I$45="","",IF($I$45&gt;$K$45,1,IF($I$45&lt;$K$45,2,IF($I$45=$K$45,"x"))))</f>
        <v>1</v>
      </c>
      <c r="N45" s="32"/>
      <c r="O45" s="33" t="s">
        <v>149</v>
      </c>
      <c r="P45" s="33"/>
      <c r="Q45" s="33"/>
      <c r="R45" s="32"/>
      <c r="S45" s="62"/>
      <c r="T45" s="62"/>
      <c r="U45" s="61"/>
      <c r="W45" s="62"/>
      <c r="X45" s="33" t="s">
        <v>150</v>
      </c>
      <c r="Y45" s="62"/>
      <c r="Z45" s="62"/>
      <c r="AA45" s="62"/>
      <c r="AB45" s="62"/>
      <c r="AC45" s="62"/>
      <c r="AD45" s="62"/>
      <c r="AE45" s="33"/>
      <c r="AP45" s="24" t="s">
        <v>151</v>
      </c>
      <c r="AQ45" s="25"/>
      <c r="AR45" s="26" t="s">
        <v>12</v>
      </c>
      <c r="AS45" s="27" t="s">
        <v>13</v>
      </c>
      <c r="AT45" s="27" t="s">
        <v>14</v>
      </c>
      <c r="AU45" s="27" t="s">
        <v>15</v>
      </c>
      <c r="AV45" s="25" t="s">
        <v>16</v>
      </c>
    </row>
    <row r="46" spans="1:48" ht="12.75" customHeight="1" thickBot="1">
      <c r="A46" s="176"/>
      <c r="B46" s="60" t="s">
        <v>147</v>
      </c>
      <c r="C46" s="43" t="s">
        <v>152</v>
      </c>
      <c r="D46" s="44" t="s">
        <v>71</v>
      </c>
      <c r="E46" s="45" t="s">
        <v>148</v>
      </c>
      <c r="F46" s="46" t="s">
        <v>39</v>
      </c>
      <c r="G46" s="43" t="s">
        <v>146</v>
      </c>
      <c r="H46" s="47">
        <v>28</v>
      </c>
      <c r="I46" s="48">
        <v>0</v>
      </c>
      <c r="J46" s="49" t="s">
        <v>41</v>
      </c>
      <c r="K46" s="48">
        <v>2</v>
      </c>
      <c r="L46" s="43">
        <f>IF($I$46="","",IF($I$46&gt;$K$46,1,IF($I$46&lt;$K$46,2,IF($I$46=$K$46,"x"))))</f>
        <v>2</v>
      </c>
      <c r="N46" s="39" t="s">
        <v>32</v>
      </c>
      <c r="O46" s="33" t="s">
        <v>153</v>
      </c>
      <c r="P46" s="33"/>
      <c r="Q46" s="33" t="s">
        <v>154</v>
      </c>
      <c r="R46" s="39" t="s">
        <v>32</v>
      </c>
      <c r="S46" s="68"/>
      <c r="T46" s="68"/>
      <c r="U46" s="61"/>
      <c r="W46" s="32"/>
      <c r="X46" s="33" t="s">
        <v>58</v>
      </c>
      <c r="Y46" s="33"/>
      <c r="Z46" s="33" t="s">
        <v>58</v>
      </c>
      <c r="AA46" s="32"/>
      <c r="AB46" s="62"/>
      <c r="AC46" s="62"/>
      <c r="AD46" s="61"/>
      <c r="AE46" s="62"/>
      <c r="AP46" s="151">
        <v>1</v>
      </c>
      <c r="AQ46" s="152" t="str">
        <f>$B$51</f>
        <v>Deutschland</v>
      </c>
      <c r="AR46" s="153">
        <f>IF($K$52&gt;$I$52,0,IF($K$52&lt;$I$52,3,IF($K$52="",0,IF($I$52=$K$52,1,""))))+IF($K$54&gt;$I$54,3,IF($K$54&lt;$I$54,0,IF($K$54="",0,IF($I$54=$K$54,1,""))))+IF($I$50&gt;$K$50,3,IF($I$50&lt;$K$50,0,IF($I$50="",0,IF($I$50=$K$50,1,""))))</f>
        <v>7</v>
      </c>
      <c r="AS46" s="153">
        <f>$I$50+$I$52+$K$54</f>
        <v>7</v>
      </c>
      <c r="AT46" s="153">
        <f>$K$50+$K$52+$I$54</f>
        <v>2</v>
      </c>
      <c r="AU46" s="153">
        <f>AS46-AT46</f>
        <v>5</v>
      </c>
      <c r="AV46" s="153"/>
    </row>
    <row r="47" spans="1:48" ht="12.75" customHeight="1" thickBot="1">
      <c r="A47" s="176"/>
      <c r="B47" s="60" t="s">
        <v>148</v>
      </c>
      <c r="C47" s="43" t="s">
        <v>140</v>
      </c>
      <c r="D47" s="44" t="s">
        <v>46</v>
      </c>
      <c r="E47" s="45" t="s">
        <v>148</v>
      </c>
      <c r="F47" s="46" t="s">
        <v>39</v>
      </c>
      <c r="G47" s="43" t="s">
        <v>145</v>
      </c>
      <c r="H47" s="47">
        <v>41</v>
      </c>
      <c r="I47" s="48">
        <v>1</v>
      </c>
      <c r="J47" s="49" t="s">
        <v>41</v>
      </c>
      <c r="K47" s="48">
        <v>1</v>
      </c>
      <c r="L47" s="43" t="str">
        <f>IF($I$47="","",IF($I$47&gt;$K$47,1,IF($I$47&lt;$K$47,2,IF($I$47=$K$47,"x"))))</f>
        <v>x</v>
      </c>
      <c r="N47" s="52">
        <v>59</v>
      </c>
      <c r="O47" s="73" t="str">
        <f>IF(K55="","",$AQ$46)</f>
        <v>Deutschland</v>
      </c>
      <c r="P47" s="54" t="s">
        <v>39</v>
      </c>
      <c r="Q47" s="73" t="str">
        <f>IF(K62="","",$AQ$54)</f>
        <v>Russland</v>
      </c>
      <c r="R47" s="52">
        <v>60</v>
      </c>
      <c r="S47" s="55">
        <v>1</v>
      </c>
      <c r="T47" s="56" t="s">
        <v>41</v>
      </c>
      <c r="U47" s="57">
        <v>0</v>
      </c>
      <c r="W47" s="39" t="s">
        <v>32</v>
      </c>
      <c r="X47" s="33" t="s">
        <v>155</v>
      </c>
      <c r="Y47" s="33"/>
      <c r="Z47" s="33" t="s">
        <v>156</v>
      </c>
      <c r="AA47" s="39" t="s">
        <v>32</v>
      </c>
      <c r="AB47" s="68"/>
      <c r="AC47" s="68"/>
      <c r="AD47" s="61"/>
      <c r="AE47" s="33"/>
      <c r="AP47" s="151">
        <v>2</v>
      </c>
      <c r="AQ47" s="152" t="str">
        <f>$B$52</f>
        <v>Portugal</v>
      </c>
      <c r="AR47" s="153">
        <f>IF($I$50&gt;$K$50,0,IF($I$50&lt;$K$50,3,IF($I$50="",0,IF($I$50=$K$50,1,""))))+IF($I$53&gt;$K$53,0,IF($I$53&lt;$K$53,3,IF($I$53="",0,IF($K$53=$I$53,1,""))))+IF($K$55&gt;$I$55,0,IF($K$55&lt;$I$55,3,IF($K$55="",0,IF($K$55=$I$55,1,""))))</f>
        <v>7</v>
      </c>
      <c r="AS47" s="153">
        <f>$K$50+$K$53+$I$55</f>
        <v>3</v>
      </c>
      <c r="AT47" s="153">
        <f>$I$50+$I$53+$K$55</f>
        <v>1</v>
      </c>
      <c r="AU47" s="153">
        <f>AS47-AT47</f>
        <v>2</v>
      </c>
      <c r="AV47" s="153"/>
    </row>
    <row r="48" spans="1:48" ht="12.75" customHeight="1" thickBot="1">
      <c r="A48" s="177"/>
      <c r="B48" s="72"/>
      <c r="C48" s="43" t="s">
        <v>140</v>
      </c>
      <c r="D48" s="44" t="s">
        <v>46</v>
      </c>
      <c r="E48" s="45" t="s">
        <v>146</v>
      </c>
      <c r="F48" s="46" t="s">
        <v>39</v>
      </c>
      <c r="G48" s="43" t="s">
        <v>147</v>
      </c>
      <c r="H48" s="47">
        <v>42</v>
      </c>
      <c r="I48" s="48">
        <v>2</v>
      </c>
      <c r="J48" s="49" t="s">
        <v>41</v>
      </c>
      <c r="K48" s="48">
        <v>0</v>
      </c>
      <c r="L48" s="43">
        <f>IF($I$48="","",IF($I$48&gt;$K$48,1,IF($I$48&lt;$K$48,2,IF($I$48=$K$48,"x"))))</f>
        <v>1</v>
      </c>
      <c r="N48" s="32"/>
      <c r="P48" s="33"/>
      <c r="Q48" s="33"/>
      <c r="R48" s="32"/>
      <c r="S48" s="62"/>
      <c r="T48" s="62"/>
      <c r="U48" s="61"/>
      <c r="W48" s="74">
        <v>73</v>
      </c>
      <c r="X48" s="53" t="str">
        <f>IF($AB$13=$AD$13,"",IF($AB$13&gt;$AD$13,$X$13,$Z$13))</f>
        <v>Brasilien</v>
      </c>
      <c r="Y48" s="154" t="s">
        <v>39</v>
      </c>
      <c r="Z48" s="53" t="str">
        <f>IF($AB$19=$AD$19,"",IF($AB$19&gt;$AD$19,$X$19,$Z$19))</f>
        <v>Frankreich</v>
      </c>
      <c r="AA48" s="155">
        <v>74</v>
      </c>
      <c r="AB48" s="55">
        <v>1</v>
      </c>
      <c r="AC48" s="56" t="s">
        <v>41</v>
      </c>
      <c r="AD48" s="57">
        <v>0</v>
      </c>
      <c r="AE48" s="33"/>
      <c r="AF48" s="86"/>
      <c r="AG48" s="18"/>
      <c r="AH48" s="18"/>
      <c r="AI48" s="18"/>
      <c r="AJ48" s="18"/>
      <c r="AK48" s="18"/>
      <c r="AL48" s="18"/>
      <c r="AM48" s="18"/>
      <c r="AP48" s="151">
        <v>3</v>
      </c>
      <c r="AQ48" s="152" t="str">
        <f>$B$53</f>
        <v>Ghana</v>
      </c>
      <c r="AR48" s="153">
        <f>IF($K$51&gt;$I$51,0,IF($K$51&lt;$I$51,3,IF($K$51="",0,IF($K$51=$I$51,1,""))))+IF($I$52&gt;$K$52,0,IF($I$52&lt;$K$52,3,IF($I$52="",0,IF($I$52=$K$52,1,""))))+IF($K$55&gt;$I$55,3,IF($K$55&lt;$I$55,0,IF($K$55="",0,IF($I$55=$K$55,1,""))))</f>
        <v>1</v>
      </c>
      <c r="AS48" s="153">
        <f>$K$52+$I$51+$K$55</f>
        <v>2</v>
      </c>
      <c r="AT48" s="153">
        <f>$K$51+$I$52+$I$55</f>
        <v>5</v>
      </c>
      <c r="AU48" s="153">
        <f>AS48-AT48</f>
        <v>-3</v>
      </c>
      <c r="AV48" s="153"/>
    </row>
    <row r="49" spans="1:48" s="94" customFormat="1" ht="12.75" customHeight="1">
      <c r="A49" s="18" t="s">
        <v>178</v>
      </c>
      <c r="B49" s="81"/>
      <c r="C49" s="82"/>
      <c r="D49" s="83"/>
      <c r="E49" s="84"/>
      <c r="F49" s="85"/>
      <c r="G49" s="86"/>
      <c r="H49" s="18"/>
      <c r="I49" s="82"/>
      <c r="J49" s="82"/>
      <c r="K49" s="82"/>
      <c r="L49" s="87"/>
      <c r="M49" s="18"/>
      <c r="N49" s="91"/>
      <c r="O49" s="89"/>
      <c r="P49" s="89"/>
      <c r="Q49" s="89"/>
      <c r="R49" s="91"/>
      <c r="S49" s="91"/>
      <c r="T49" s="91"/>
      <c r="U49" s="92"/>
      <c r="V49" s="18"/>
      <c r="W49" s="93"/>
      <c r="X49" s="156"/>
      <c r="Y49" s="157"/>
      <c r="Z49" s="158"/>
      <c r="AA49" s="88"/>
      <c r="AB49" s="91"/>
      <c r="AC49" s="91"/>
      <c r="AD49" s="92"/>
      <c r="AE49" s="90"/>
      <c r="AF49" s="7"/>
      <c r="AG49" s="11"/>
      <c r="AH49" s="11"/>
      <c r="AI49" s="11"/>
      <c r="AJ49" s="11"/>
      <c r="AK49" s="11"/>
      <c r="AL49" s="11"/>
      <c r="AM49" s="11"/>
      <c r="AN49" s="18"/>
      <c r="AO49" s="110"/>
      <c r="AP49" s="151">
        <v>4</v>
      </c>
      <c r="AQ49" s="152" t="str">
        <f>$B$54</f>
        <v>USA</v>
      </c>
      <c r="AR49" s="153">
        <f>IF($K$53&gt;$I$53,0,IF($K$53&lt;$I$53,3,IF($K$53="",0,IF($K$53=$I$53,1,""))))+IF($I$54&gt;$K$54,3,IF($I$54&lt;$K$54,0,IF($I$54="",0,IF($I$54=$K$54,1,""))))+IF($I$51&gt;$K$51,0,IF($I$51&lt;$K$51,3,IF($I$51="",0,IF($K$51=$I$51,1,""))))</f>
        <v>1</v>
      </c>
      <c r="AS49" s="153">
        <f>$K$51+$I$53+$I$54</f>
        <v>1</v>
      </c>
      <c r="AT49" s="153">
        <f>$I$51+$K$53+$K$54</f>
        <v>5</v>
      </c>
      <c r="AU49" s="153">
        <f>AS49-AT49</f>
        <v>-4</v>
      </c>
      <c r="AV49" s="153"/>
    </row>
    <row r="50" spans="1:48" ht="12.75" customHeight="1">
      <c r="A50" s="175" t="s">
        <v>157</v>
      </c>
      <c r="B50" s="42"/>
      <c r="C50" s="43" t="s">
        <v>144</v>
      </c>
      <c r="D50" s="44" t="s">
        <v>46</v>
      </c>
      <c r="E50" s="45" t="s">
        <v>158</v>
      </c>
      <c r="F50" s="46" t="s">
        <v>39</v>
      </c>
      <c r="G50" s="43" t="s">
        <v>159</v>
      </c>
      <c r="H50" s="47">
        <v>13</v>
      </c>
      <c r="I50" s="48">
        <v>1</v>
      </c>
      <c r="J50" s="49" t="s">
        <v>41</v>
      </c>
      <c r="K50" s="48">
        <v>1</v>
      </c>
      <c r="L50" s="43" t="str">
        <f>IF($I$50="","",IF($I$50&gt;$K$50,1,IF($I$50&lt;$K$50,2,IF($I$50=$K$50,"x"))))</f>
        <v>x</v>
      </c>
      <c r="N50" s="62"/>
      <c r="O50" s="62"/>
      <c r="P50" s="62"/>
      <c r="Q50" s="62"/>
      <c r="R50" s="62"/>
      <c r="S50" s="62"/>
      <c r="T50" s="62"/>
      <c r="U50" s="62"/>
      <c r="W50" s="32"/>
      <c r="X50" s="159" t="s">
        <v>34</v>
      </c>
      <c r="Y50" s="160"/>
      <c r="Z50" s="160"/>
      <c r="AA50" s="32"/>
      <c r="AB50" s="62"/>
      <c r="AC50" s="62"/>
      <c r="AD50" s="61"/>
      <c r="AE50" s="33"/>
      <c r="AP50" s="24" t="s">
        <v>43</v>
      </c>
      <c r="AQ50" s="58"/>
      <c r="AR50" s="58"/>
      <c r="AS50" s="58"/>
      <c r="AT50" s="59"/>
      <c r="AU50" s="59"/>
      <c r="AV50" s="24" t="s">
        <v>44</v>
      </c>
    </row>
    <row r="51" spans="1:48" ht="12.75" customHeight="1">
      <c r="A51" s="176"/>
      <c r="B51" s="60" t="s">
        <v>158</v>
      </c>
      <c r="C51" s="43" t="s">
        <v>50</v>
      </c>
      <c r="D51" s="44" t="s">
        <v>71</v>
      </c>
      <c r="E51" s="45" t="s">
        <v>160</v>
      </c>
      <c r="F51" s="46" t="s">
        <v>39</v>
      </c>
      <c r="G51" s="43" t="s">
        <v>161</v>
      </c>
      <c r="H51" s="47">
        <v>14</v>
      </c>
      <c r="I51" s="48">
        <v>1</v>
      </c>
      <c r="J51" s="49" t="s">
        <v>41</v>
      </c>
      <c r="K51" s="48">
        <v>1</v>
      </c>
      <c r="L51" s="43" t="str">
        <f>IF($I$51="","",IF($I$51&gt;$K$51,1,IF($I$51&lt;$K$51,2,IF($I$51=$K$51,"x"))))</f>
        <v>x</v>
      </c>
      <c r="N51" s="32"/>
      <c r="O51" s="61" t="s">
        <v>113</v>
      </c>
      <c r="P51" s="33"/>
      <c r="Q51" s="33"/>
      <c r="R51" s="32"/>
      <c r="S51" s="62"/>
      <c r="T51" s="62"/>
      <c r="U51" s="61"/>
      <c r="W51" s="62"/>
      <c r="X51" s="160" t="s">
        <v>162</v>
      </c>
      <c r="Y51" s="161"/>
      <c r="Z51" s="162"/>
      <c r="AA51" s="62"/>
      <c r="AB51" s="62"/>
      <c r="AC51" s="62"/>
      <c r="AD51" s="62"/>
      <c r="AE51" s="33"/>
      <c r="AP51" s="59"/>
      <c r="AQ51" s="100"/>
      <c r="AR51" s="99"/>
      <c r="AS51" s="99"/>
      <c r="AT51" s="99"/>
      <c r="AU51" s="99"/>
      <c r="AV51" s="100"/>
    </row>
    <row r="52" spans="1:48" ht="12.75" customHeight="1" thickBot="1">
      <c r="A52" s="176"/>
      <c r="B52" s="60" t="s">
        <v>159</v>
      </c>
      <c r="C52" s="43" t="s">
        <v>136</v>
      </c>
      <c r="D52" s="44" t="s">
        <v>51</v>
      </c>
      <c r="E52" s="45" t="s">
        <v>158</v>
      </c>
      <c r="F52" s="46" t="s">
        <v>39</v>
      </c>
      <c r="G52" s="43" t="s">
        <v>160</v>
      </c>
      <c r="H52" s="47">
        <v>29</v>
      </c>
      <c r="I52" s="48">
        <v>3</v>
      </c>
      <c r="J52" s="49" t="s">
        <v>41</v>
      </c>
      <c r="K52" s="48">
        <v>1</v>
      </c>
      <c r="L52" s="43">
        <f>IF($I$52="","",IF($I$52&gt;$K$52,1,IF($I$52&lt;$K$52,2,IF($I$52=$K$52,"x"))))</f>
        <v>1</v>
      </c>
      <c r="O52" s="33" t="s">
        <v>163</v>
      </c>
      <c r="P52" s="33"/>
      <c r="Q52" s="33"/>
      <c r="R52" s="32"/>
      <c r="S52" s="62"/>
      <c r="T52" s="62"/>
      <c r="U52" s="61"/>
      <c r="W52" s="32"/>
      <c r="X52" s="160" t="s">
        <v>58</v>
      </c>
      <c r="Y52" s="160"/>
      <c r="Z52" s="163" t="s">
        <v>58</v>
      </c>
      <c r="AA52" s="32"/>
      <c r="AB52" s="62"/>
      <c r="AC52" s="62"/>
      <c r="AD52" s="61"/>
      <c r="AE52" s="62"/>
      <c r="AP52" s="24" t="s">
        <v>164</v>
      </c>
      <c r="AQ52" s="25"/>
      <c r="AR52" s="26" t="s">
        <v>12</v>
      </c>
      <c r="AS52" s="27" t="s">
        <v>13</v>
      </c>
      <c r="AT52" s="27" t="s">
        <v>14</v>
      </c>
      <c r="AU52" s="27" t="s">
        <v>15</v>
      </c>
      <c r="AV52" s="25" t="s">
        <v>16</v>
      </c>
    </row>
    <row r="53" spans="1:48" ht="12.75" customHeight="1" thickBot="1">
      <c r="A53" s="176"/>
      <c r="B53" s="60" t="s">
        <v>160</v>
      </c>
      <c r="C53" s="43" t="s">
        <v>152</v>
      </c>
      <c r="D53" s="44" t="s">
        <v>51</v>
      </c>
      <c r="E53" s="45" t="s">
        <v>161</v>
      </c>
      <c r="F53" s="46" t="s">
        <v>39</v>
      </c>
      <c r="G53" s="43" t="s">
        <v>159</v>
      </c>
      <c r="H53" s="47">
        <v>30</v>
      </c>
      <c r="I53" s="48">
        <v>0</v>
      </c>
      <c r="J53" s="49" t="s">
        <v>41</v>
      </c>
      <c r="K53" s="48">
        <v>1</v>
      </c>
      <c r="L53" s="43">
        <f>IF($I$53="","",IF($I$53&gt;$K$53,1,IF($I$53&lt;$K$53,2,IF($I$53=$K$53,"x"))))</f>
        <v>2</v>
      </c>
      <c r="N53" s="39" t="s">
        <v>32</v>
      </c>
      <c r="O53" s="33" t="s">
        <v>165</v>
      </c>
      <c r="P53" s="33"/>
      <c r="Q53" s="33" t="s">
        <v>166</v>
      </c>
      <c r="R53" s="39" t="s">
        <v>32</v>
      </c>
      <c r="S53" s="68"/>
      <c r="T53" s="68"/>
      <c r="U53" s="61"/>
      <c r="W53" s="164" t="s">
        <v>32</v>
      </c>
      <c r="X53" s="165" t="s">
        <v>167</v>
      </c>
      <c r="Y53" s="160"/>
      <c r="Z53" s="166" t="s">
        <v>168</v>
      </c>
      <c r="AA53" s="164" t="s">
        <v>32</v>
      </c>
      <c r="AB53" s="68"/>
      <c r="AC53" s="68"/>
      <c r="AD53" s="61"/>
      <c r="AE53" s="33"/>
      <c r="AP53" s="167">
        <v>1</v>
      </c>
      <c r="AQ53" s="168" t="str">
        <f>$B$58</f>
        <v>Belgien</v>
      </c>
      <c r="AR53" s="167">
        <f>IF($I$57&gt;$K$57,3,IF($I$57&lt;$K$57,0,IF($I$57="",0,IF($I$57=$K$57,1,""))))+IF($I$60&gt;$K$60,3,IF($I$60&lt;$K$60,0,IF($I$60="",0,IF($I$60=$K$60,1,""))))+IF($K$61&gt;$I$61,3,IF($K$61&lt;$I$61,0,IF($K$61="",0,IF($K$61=$I$61,1,""))))</f>
        <v>7</v>
      </c>
      <c r="AS53" s="167">
        <f>$I$57+$K$61+$I$60</f>
        <v>7</v>
      </c>
      <c r="AT53" s="167">
        <f>$K$57+$K$60+$I$61</f>
        <v>3</v>
      </c>
      <c r="AU53" s="167">
        <f>AS53-AT53</f>
        <v>4</v>
      </c>
      <c r="AV53" s="167"/>
    </row>
    <row r="54" spans="1:48" ht="12.75" customHeight="1" thickBot="1">
      <c r="A54" s="176"/>
      <c r="B54" s="60" t="s">
        <v>161</v>
      </c>
      <c r="C54" s="43" t="s">
        <v>169</v>
      </c>
      <c r="D54" s="44" t="s">
        <v>46</v>
      </c>
      <c r="E54" s="45" t="s">
        <v>161</v>
      </c>
      <c r="F54" s="46" t="s">
        <v>39</v>
      </c>
      <c r="G54" s="43" t="s">
        <v>158</v>
      </c>
      <c r="H54" s="47">
        <v>45</v>
      </c>
      <c r="I54" s="48">
        <v>0</v>
      </c>
      <c r="J54" s="49" t="s">
        <v>41</v>
      </c>
      <c r="K54" s="48">
        <v>3</v>
      </c>
      <c r="L54" s="43">
        <f>IF($I$54="","",IF($I$54&gt;$K$54,1,IF($I$54&lt;$K$54,2,IF($I$54=$K$54,"x"))))</f>
        <v>2</v>
      </c>
      <c r="N54" s="52">
        <v>61</v>
      </c>
      <c r="O54" s="73" t="str">
        <f>IF(K48="","",$AQ$39)</f>
        <v>Argentinien</v>
      </c>
      <c r="P54" s="54" t="s">
        <v>39</v>
      </c>
      <c r="Q54" s="73" t="str">
        <f>IF(K41="","",$AQ$33)</f>
        <v>Schweiz</v>
      </c>
      <c r="R54" s="52">
        <v>62</v>
      </c>
      <c r="S54" s="55">
        <v>3</v>
      </c>
      <c r="T54" s="56" t="s">
        <v>41</v>
      </c>
      <c r="U54" s="57">
        <v>0</v>
      </c>
      <c r="W54" s="169">
        <v>75</v>
      </c>
      <c r="X54" s="53" t="str">
        <f>IF($AB$25=$AD$25,"",IF($AB$25&gt;$AD$25,$X$25,$Z$25))</f>
        <v>Spanien</v>
      </c>
      <c r="Y54" s="170" t="s">
        <v>39</v>
      </c>
      <c r="Z54" s="53" t="str">
        <f>IF($AB$31=$AD$31,"",IF($AB$31&gt;$AD$31,$X$31,$Z$31))</f>
        <v>Argentinien</v>
      </c>
      <c r="AA54" s="171">
        <v>76</v>
      </c>
      <c r="AB54" s="55">
        <v>1</v>
      </c>
      <c r="AC54" s="56" t="s">
        <v>41</v>
      </c>
      <c r="AD54" s="57">
        <v>0</v>
      </c>
      <c r="AE54" s="33"/>
      <c r="AP54" s="167">
        <v>2</v>
      </c>
      <c r="AQ54" s="168" t="str">
        <f>$B$60</f>
        <v>Russland</v>
      </c>
      <c r="AR54" s="167">
        <f>IF($I$58&gt;$K$58,3,IF($I$58&lt;$K$58,0,IF($I$58="",0,IF($I$58=$K$58,1,""))))+IF($K$60&gt;$I$60,3,IF($K$60&lt;$I$60,0,IF($K$60="",0,IF($I$60=$K$60,1,""))))+IF($K$62&gt;$I$62,3,IF($K$62&lt;$I$62,0,IF($K$62="",0,IF($I$62=$K$62,1,""))))</f>
        <v>7</v>
      </c>
      <c r="AS54" s="167">
        <f>$I$58+$K$60+$K$62</f>
        <v>4</v>
      </c>
      <c r="AT54" s="167">
        <f>$K$58+$I$60+$I$62</f>
        <v>2</v>
      </c>
      <c r="AU54" s="167">
        <f>AS54-AT54</f>
        <v>2</v>
      </c>
      <c r="AV54" s="167"/>
    </row>
    <row r="55" spans="1:48" ht="12.75" customHeight="1">
      <c r="A55" s="177"/>
      <c r="B55" s="72"/>
      <c r="C55" s="43" t="s">
        <v>169</v>
      </c>
      <c r="D55" s="44" t="s">
        <v>46</v>
      </c>
      <c r="E55" s="45" t="s">
        <v>159</v>
      </c>
      <c r="F55" s="46" t="s">
        <v>39</v>
      </c>
      <c r="G55" s="43" t="s">
        <v>160</v>
      </c>
      <c r="H55" s="47">
        <v>46</v>
      </c>
      <c r="I55" s="48">
        <v>1</v>
      </c>
      <c r="J55" s="49" t="s">
        <v>41</v>
      </c>
      <c r="K55" s="48">
        <v>0</v>
      </c>
      <c r="L55" s="43">
        <f>IF($I$55="","",IF($I$55&gt;$K$55,1,IF($I$55&lt;$K$55,2,IF($I$55=$K$55,"x"))))</f>
        <v>1</v>
      </c>
      <c r="N55" s="32"/>
      <c r="O55" s="33"/>
      <c r="P55" s="33"/>
      <c r="Q55" s="33"/>
      <c r="R55" s="62"/>
      <c r="S55" s="62"/>
      <c r="T55" s="62"/>
      <c r="U55" s="61"/>
      <c r="AE55" s="67"/>
      <c r="AF55" s="86"/>
      <c r="AG55" s="18"/>
      <c r="AH55" s="18"/>
      <c r="AI55" s="18"/>
      <c r="AJ55" s="18"/>
      <c r="AK55" s="18"/>
      <c r="AL55" s="18"/>
      <c r="AM55" s="18"/>
      <c r="AP55" s="167">
        <v>3</v>
      </c>
      <c r="AQ55" s="168" t="str">
        <f>$B$61</f>
        <v>Südkorea</v>
      </c>
      <c r="AR55" s="167">
        <f>IF($K$58&gt;$I$58,3,IF($K$58&lt;$I$58,0,IF($K$58="",0,IF($K$58=$I$58,1,""))))+IF($I$59&gt;$K$59,3,IF($I$59&lt;$K$59,0,IF($I$59="",0,IF($I$59=$K$59,1,""))))+IF($I$61&gt;$K$61,3,IF($I$61&lt;$K$61,0,IF($I$61="",0,IF($K$61=$I$61,1,""))))</f>
        <v>1</v>
      </c>
      <c r="AS55" s="167">
        <f>$K$58+$I$59+$I$61</f>
        <v>3</v>
      </c>
      <c r="AT55" s="167">
        <f>$I$58+$K$59+$K$61</f>
        <v>6</v>
      </c>
      <c r="AU55" s="167">
        <f>AS55-AT55</f>
        <v>-3</v>
      </c>
      <c r="AV55" s="167"/>
    </row>
    <row r="56" spans="1:48" s="94" customFormat="1" ht="12.75" customHeight="1">
      <c r="A56" s="18" t="s">
        <v>178</v>
      </c>
      <c r="B56" s="81"/>
      <c r="C56" s="82"/>
      <c r="D56" s="83"/>
      <c r="E56" s="84"/>
      <c r="F56" s="85"/>
      <c r="G56" s="86"/>
      <c r="H56" s="18"/>
      <c r="I56" s="82"/>
      <c r="J56" s="82"/>
      <c r="K56" s="82"/>
      <c r="L56" s="87"/>
      <c r="M56" s="18"/>
      <c r="N56" s="91"/>
      <c r="O56" s="91"/>
      <c r="P56" s="91"/>
      <c r="Q56" s="91"/>
      <c r="R56" s="91"/>
      <c r="S56" s="91"/>
      <c r="T56" s="91"/>
      <c r="U56" s="91"/>
      <c r="V56" s="18"/>
      <c r="W56" s="86"/>
      <c r="X56" s="18"/>
      <c r="Y56" s="18"/>
      <c r="Z56" s="18"/>
      <c r="AA56" s="86"/>
      <c r="AB56" s="82"/>
      <c r="AC56" s="82"/>
      <c r="AD56" s="134"/>
      <c r="AE56" s="18"/>
      <c r="AF56" s="7"/>
      <c r="AG56" s="11"/>
      <c r="AH56" s="11"/>
      <c r="AI56" s="11"/>
      <c r="AJ56" s="11"/>
      <c r="AK56" s="11"/>
      <c r="AL56" s="11"/>
      <c r="AM56" s="11"/>
      <c r="AN56" s="18"/>
      <c r="AO56" s="110"/>
      <c r="AP56" s="167">
        <v>4</v>
      </c>
      <c r="AQ56" s="168" t="str">
        <f>$B$59</f>
        <v>Algerien</v>
      </c>
      <c r="AR56" s="167">
        <f>IF($K$57&gt;$I$57,3,IF($K$57&lt;$I$57,0,IF($K$57="",0,IF($I$57=$K$57,1,""))))+IF($K$59&gt;$I$59,3,IF($K$59&lt;$I$59,0,IF($K$59="",0,IF($I$59=$K$59,1,""))))+IF($I$62&gt;$K$62,3,IF($I$62&lt;$K$62,0,IF($I$62="",0,IF($I$62=$K$62,1,""))))</f>
        <v>1</v>
      </c>
      <c r="AS56" s="167">
        <f>$K$57+$K$59+$I$62</f>
        <v>2</v>
      </c>
      <c r="AT56" s="167">
        <f>$I$57+$I$59+$K$62</f>
        <v>5</v>
      </c>
      <c r="AU56" s="167">
        <f>AS56-AT56</f>
        <v>-3</v>
      </c>
      <c r="AV56" s="167"/>
    </row>
    <row r="57" spans="1:48" ht="12.75" customHeight="1">
      <c r="A57" s="175" t="s">
        <v>170</v>
      </c>
      <c r="B57" s="42"/>
      <c r="C57" s="43" t="s">
        <v>50</v>
      </c>
      <c r="D57" s="44" t="s">
        <v>46</v>
      </c>
      <c r="E57" s="45" t="s">
        <v>171</v>
      </c>
      <c r="F57" s="46" t="s">
        <v>39</v>
      </c>
      <c r="G57" s="43" t="s">
        <v>172</v>
      </c>
      <c r="H57" s="47">
        <v>15</v>
      </c>
      <c r="I57" s="48">
        <v>3</v>
      </c>
      <c r="J57" s="49" t="s">
        <v>41</v>
      </c>
      <c r="K57" s="48">
        <v>1</v>
      </c>
      <c r="L57" s="43">
        <f>IF($I$57="","",IF($I$57&gt;$K$57,1,IF($I$57&lt;$K$57,2,IF($I$57=$K$57,"x"))))</f>
        <v>1</v>
      </c>
      <c r="N57" s="32"/>
      <c r="O57" s="33"/>
      <c r="P57" s="33"/>
      <c r="Q57" s="33"/>
      <c r="R57" s="32"/>
      <c r="S57" s="62"/>
      <c r="T57" s="62"/>
      <c r="U57" s="61"/>
      <c r="AP57" s="24" t="s">
        <v>43</v>
      </c>
      <c r="AQ57" s="58"/>
      <c r="AR57" s="122"/>
      <c r="AS57" s="122"/>
      <c r="AT57" s="99"/>
      <c r="AU57" s="99"/>
      <c r="AV57" s="24"/>
    </row>
    <row r="58" spans="1:48" ht="12.75" customHeight="1">
      <c r="A58" s="176"/>
      <c r="B58" s="60" t="s">
        <v>171</v>
      </c>
      <c r="C58" s="43" t="s">
        <v>56</v>
      </c>
      <c r="D58" s="44" t="s">
        <v>71</v>
      </c>
      <c r="E58" s="45" t="s">
        <v>173</v>
      </c>
      <c r="F58" s="46" t="s">
        <v>39</v>
      </c>
      <c r="G58" s="43" t="s">
        <v>174</v>
      </c>
      <c r="H58" s="47">
        <v>16</v>
      </c>
      <c r="I58" s="48">
        <v>2</v>
      </c>
      <c r="J58" s="49" t="s">
        <v>41</v>
      </c>
      <c r="K58" s="48">
        <v>1</v>
      </c>
      <c r="L58" s="43">
        <f>IF($I$58="","",IF($I$58&gt;$K$58,1,IF($I$58&lt;$K$58,2,IF($I$58=$K$58,"x"))))</f>
        <v>1</v>
      </c>
      <c r="N58" s="32"/>
      <c r="O58" s="61" t="s">
        <v>114</v>
      </c>
      <c r="P58" s="33"/>
      <c r="Q58" s="33"/>
      <c r="R58" s="32"/>
      <c r="S58" s="62"/>
      <c r="T58" s="62"/>
      <c r="U58" s="61"/>
    </row>
    <row r="59" spans="1:48" ht="12.75" customHeight="1" thickBot="1">
      <c r="A59" s="176"/>
      <c r="B59" s="60" t="s">
        <v>172</v>
      </c>
      <c r="C59" s="43" t="s">
        <v>152</v>
      </c>
      <c r="D59" s="44" t="s">
        <v>46</v>
      </c>
      <c r="E59" s="45" t="s">
        <v>174</v>
      </c>
      <c r="F59" s="46" t="s">
        <v>39</v>
      </c>
      <c r="G59" s="43" t="s">
        <v>172</v>
      </c>
      <c r="H59" s="47">
        <v>31</v>
      </c>
      <c r="I59" s="48">
        <v>1</v>
      </c>
      <c r="J59" s="49" t="s">
        <v>41</v>
      </c>
      <c r="K59" s="48">
        <v>1</v>
      </c>
      <c r="L59" s="43" t="str">
        <f>IF($I$59="","",IF($I$59&gt;$K$59,1,IF($I$59&lt;$K$59,2,IF($I$59=$K$59,"x"))))</f>
        <v>x</v>
      </c>
      <c r="N59" s="32"/>
      <c r="O59" s="33" t="s">
        <v>175</v>
      </c>
      <c r="P59" s="33"/>
      <c r="Q59" s="33"/>
      <c r="R59" s="32"/>
      <c r="S59" s="62"/>
      <c r="T59" s="62"/>
      <c r="U59" s="61"/>
    </row>
    <row r="60" spans="1:48" ht="12.75" customHeight="1" thickBot="1">
      <c r="A60" s="176"/>
      <c r="B60" s="60" t="s">
        <v>173</v>
      </c>
      <c r="C60" s="43" t="s">
        <v>60</v>
      </c>
      <c r="D60" s="44" t="s">
        <v>71</v>
      </c>
      <c r="E60" s="45" t="s">
        <v>171</v>
      </c>
      <c r="F60" s="46" t="s">
        <v>39</v>
      </c>
      <c r="G60" s="43" t="s">
        <v>173</v>
      </c>
      <c r="H60" s="47">
        <v>32</v>
      </c>
      <c r="I60" s="48">
        <v>1</v>
      </c>
      <c r="J60" s="49" t="s">
        <v>41</v>
      </c>
      <c r="K60" s="48">
        <v>1</v>
      </c>
      <c r="L60" s="43" t="str">
        <f>IF($I$60="","",IF($I$60&gt;$K$60,1,IF($I$60&lt;$K$60,2,IF($I$60=$K$60,"x"))))</f>
        <v>x</v>
      </c>
      <c r="N60" s="39" t="s">
        <v>32</v>
      </c>
      <c r="O60" s="33" t="s">
        <v>176</v>
      </c>
      <c r="P60" s="33"/>
      <c r="Q60" s="33" t="s">
        <v>177</v>
      </c>
      <c r="R60" s="39" t="s">
        <v>32</v>
      </c>
      <c r="S60" s="68"/>
      <c r="T60" s="68"/>
      <c r="U60" s="61"/>
    </row>
    <row r="61" spans="1:48" ht="12.75" customHeight="1" thickBot="1">
      <c r="A61" s="176"/>
      <c r="B61" s="60" t="s">
        <v>174</v>
      </c>
      <c r="C61" s="43" t="s">
        <v>169</v>
      </c>
      <c r="D61" s="44" t="s">
        <v>37</v>
      </c>
      <c r="E61" s="45" t="s">
        <v>174</v>
      </c>
      <c r="F61" s="46" t="s">
        <v>39</v>
      </c>
      <c r="G61" s="43" t="s">
        <v>171</v>
      </c>
      <c r="H61" s="47">
        <v>47</v>
      </c>
      <c r="I61" s="48">
        <v>1</v>
      </c>
      <c r="J61" s="49" t="s">
        <v>41</v>
      </c>
      <c r="K61" s="48">
        <v>3</v>
      </c>
      <c r="L61" s="43">
        <f>IF($I$61="","",IF($I$61&gt;$K$61,1,IF($I$61&lt;$K$61,2,IF($I$61=$K$61,"x"))))</f>
        <v>2</v>
      </c>
      <c r="N61" s="52">
        <v>63</v>
      </c>
      <c r="O61" s="73" t="str">
        <f>IF(K62="","",$AQ$53)</f>
        <v>Belgien</v>
      </c>
      <c r="P61" s="54" t="s">
        <v>39</v>
      </c>
      <c r="Q61" s="73" t="str">
        <f>IF(K55="","",$AQ$47)</f>
        <v>Portugal</v>
      </c>
      <c r="R61" s="52">
        <v>64</v>
      </c>
      <c r="S61" s="55">
        <v>0</v>
      </c>
      <c r="T61" s="56" t="s">
        <v>41</v>
      </c>
      <c r="U61" s="57">
        <v>1</v>
      </c>
    </row>
    <row r="62" spans="1:48" ht="12.75" customHeight="1">
      <c r="A62" s="177"/>
      <c r="B62" s="72"/>
      <c r="C62" s="43" t="s">
        <v>169</v>
      </c>
      <c r="D62" s="44" t="s">
        <v>37</v>
      </c>
      <c r="E62" s="45" t="s">
        <v>172</v>
      </c>
      <c r="F62" s="46" t="s">
        <v>39</v>
      </c>
      <c r="G62" s="43" t="s">
        <v>173</v>
      </c>
      <c r="H62" s="47">
        <v>48</v>
      </c>
      <c r="I62" s="48">
        <v>0</v>
      </c>
      <c r="J62" s="49" t="s">
        <v>41</v>
      </c>
      <c r="K62" s="48">
        <v>1</v>
      </c>
      <c r="L62" s="43">
        <f>IF($I$62="","",IF($I$62&gt;$K$62,1,IF($I$62&lt;$K$62,2,IF($I$62=$K$62,"x"))))</f>
        <v>2</v>
      </c>
      <c r="AF62" s="86"/>
      <c r="AG62" s="18"/>
      <c r="AH62" s="18"/>
      <c r="AI62" s="18"/>
      <c r="AJ62" s="18"/>
      <c r="AK62" s="18"/>
      <c r="AL62" s="18"/>
      <c r="AM62" s="18"/>
    </row>
    <row r="63" spans="1:48" s="94" customFormat="1" ht="12.75" customHeight="1">
      <c r="A63" s="18" t="s">
        <v>178</v>
      </c>
      <c r="B63" s="132"/>
      <c r="C63" s="82"/>
      <c r="D63" s="133"/>
      <c r="E63" s="84"/>
      <c r="F63" s="85"/>
      <c r="G63" s="86"/>
      <c r="H63" s="18"/>
      <c r="I63" s="134"/>
      <c r="J63" s="134"/>
      <c r="K63" s="134"/>
      <c r="L63" s="135"/>
      <c r="M63" s="18"/>
      <c r="N63" s="86"/>
      <c r="O63" s="18"/>
      <c r="P63" s="18"/>
      <c r="Q63" s="18"/>
      <c r="R63" s="86"/>
      <c r="S63" s="82"/>
      <c r="T63" s="82"/>
      <c r="U63" s="172"/>
      <c r="V63" s="18"/>
      <c r="W63" s="86"/>
      <c r="X63" s="18"/>
      <c r="Y63" s="18"/>
      <c r="Z63" s="18"/>
      <c r="AA63" s="86"/>
      <c r="AB63" s="82"/>
      <c r="AC63" s="82"/>
      <c r="AD63" s="134"/>
      <c r="AE63" s="18"/>
      <c r="AF63" s="7"/>
      <c r="AG63" s="11"/>
      <c r="AH63" s="11"/>
      <c r="AI63" s="11"/>
      <c r="AJ63" s="11"/>
      <c r="AK63" s="11"/>
      <c r="AL63" s="11"/>
      <c r="AM63" s="11"/>
      <c r="AN63" s="18"/>
      <c r="AO63" s="110"/>
    </row>
  </sheetData>
  <sortState ref="AQ53:AV56">
    <sortCondition descending="1" ref="AR53:AR56"/>
    <sortCondition descending="1" ref="AU53:AU56"/>
    <sortCondition ref="AV53:AV56"/>
  </sortState>
  <mergeCells count="8">
    <mergeCell ref="A50:A55"/>
    <mergeCell ref="A57:A62"/>
    <mergeCell ref="A8:A13"/>
    <mergeCell ref="A15:A20"/>
    <mergeCell ref="A22:A27"/>
    <mergeCell ref="A29:A34"/>
    <mergeCell ref="A36:A41"/>
    <mergeCell ref="A43:A48"/>
  </mergeCells>
  <hyperlinks>
    <hyperlink ref="AH39" r:id="rId1"/>
  </hyperlinks>
  <pageMargins left="0.27" right="0.27559055118110237" top="0.27" bottom="0.2" header="0.15" footer="0.2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</dc:creator>
  <cp:lastModifiedBy>Administrator</cp:lastModifiedBy>
  <cp:lastPrinted>2014-04-07T10:04:01Z</cp:lastPrinted>
  <dcterms:created xsi:type="dcterms:W3CDTF">2013-12-27T14:26:09Z</dcterms:created>
  <dcterms:modified xsi:type="dcterms:W3CDTF">2014-06-09T15:40:14Z</dcterms:modified>
</cp:coreProperties>
</file>